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15" windowWidth="22035" windowHeight="7620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M81" i="20" l="1"/>
  <c r="M77" i="20" s="1"/>
  <c r="L81" i="20"/>
  <c r="K81" i="20"/>
  <c r="J81" i="20"/>
  <c r="I81" i="20"/>
  <c r="I77" i="20" s="1"/>
  <c r="H81" i="20"/>
  <c r="G81" i="20"/>
  <c r="F81" i="20"/>
  <c r="E81" i="20"/>
  <c r="E77" i="20" s="1"/>
  <c r="M78" i="20"/>
  <c r="L78" i="20"/>
  <c r="K78" i="20"/>
  <c r="J78" i="20"/>
  <c r="J77" i="20" s="1"/>
  <c r="I78" i="20"/>
  <c r="H78" i="20"/>
  <c r="G78" i="20"/>
  <c r="F78" i="20"/>
  <c r="F77" i="20" s="1"/>
  <c r="E78" i="20"/>
  <c r="L77" i="20"/>
  <c r="K77" i="20"/>
  <c r="H77" i="20"/>
  <c r="G77" i="20"/>
  <c r="M73" i="20"/>
  <c r="L73" i="20"/>
  <c r="K73" i="20"/>
  <c r="J73" i="20"/>
  <c r="I73" i="20"/>
  <c r="H73" i="20"/>
  <c r="G73" i="20"/>
  <c r="F73" i="20"/>
  <c r="E73" i="20"/>
  <c r="M68" i="20"/>
  <c r="M64" i="20" s="1"/>
  <c r="L68" i="20"/>
  <c r="K68" i="20"/>
  <c r="J68" i="20"/>
  <c r="I68" i="20"/>
  <c r="I64" i="20" s="1"/>
  <c r="H68" i="20"/>
  <c r="G68" i="20"/>
  <c r="F68" i="20"/>
  <c r="E68" i="20"/>
  <c r="E64" i="20" s="1"/>
  <c r="M65" i="20"/>
  <c r="L65" i="20"/>
  <c r="K65" i="20"/>
  <c r="J65" i="20"/>
  <c r="J64" i="20" s="1"/>
  <c r="I65" i="20"/>
  <c r="H65" i="20"/>
  <c r="G65" i="20"/>
  <c r="F65" i="20"/>
  <c r="F64" i="20" s="1"/>
  <c r="E65" i="20"/>
  <c r="L64" i="20"/>
  <c r="K64" i="20"/>
  <c r="H64" i="20"/>
  <c r="G64" i="20"/>
  <c r="M59" i="20"/>
  <c r="L59" i="20"/>
  <c r="K59" i="20"/>
  <c r="J59" i="20"/>
  <c r="I59" i="20"/>
  <c r="H59" i="20"/>
  <c r="G59" i="20"/>
  <c r="F59" i="20"/>
  <c r="E59" i="20"/>
  <c r="M56" i="20"/>
  <c r="M52" i="20" s="1"/>
  <c r="M51" i="20" s="1"/>
  <c r="L56" i="20"/>
  <c r="K56" i="20"/>
  <c r="J56" i="20"/>
  <c r="I56" i="20"/>
  <c r="I52" i="20" s="1"/>
  <c r="I51" i="20" s="1"/>
  <c r="H56" i="20"/>
  <c r="G56" i="20"/>
  <c r="F56" i="20"/>
  <c r="E56" i="20"/>
  <c r="E52" i="20" s="1"/>
  <c r="E51" i="20" s="1"/>
  <c r="M53" i="20"/>
  <c r="L53" i="20"/>
  <c r="K53" i="20"/>
  <c r="J53" i="20"/>
  <c r="J52" i="20" s="1"/>
  <c r="J51" i="20" s="1"/>
  <c r="I53" i="20"/>
  <c r="H53" i="20"/>
  <c r="G53" i="20"/>
  <c r="F53" i="20"/>
  <c r="F52" i="20" s="1"/>
  <c r="F51" i="20" s="1"/>
  <c r="E53" i="20"/>
  <c r="L52" i="20"/>
  <c r="K52" i="20"/>
  <c r="K51" i="20" s="1"/>
  <c r="H52" i="20"/>
  <c r="G52" i="20"/>
  <c r="G51" i="20" s="1"/>
  <c r="L51" i="20"/>
  <c r="H51" i="20"/>
  <c r="M47" i="20"/>
  <c r="M4" i="20" s="1"/>
  <c r="M92" i="20" s="1"/>
  <c r="L47" i="20"/>
  <c r="K47" i="20"/>
  <c r="J47" i="20"/>
  <c r="I47" i="20"/>
  <c r="I4" i="20" s="1"/>
  <c r="I92" i="20" s="1"/>
  <c r="H47" i="20"/>
  <c r="G47" i="20"/>
  <c r="F47" i="20"/>
  <c r="E47" i="20"/>
  <c r="E4" i="20" s="1"/>
  <c r="E92" i="20" s="1"/>
  <c r="M8" i="20"/>
  <c r="L8" i="20"/>
  <c r="K8" i="20"/>
  <c r="J8" i="20"/>
  <c r="I8" i="20"/>
  <c r="H8" i="20"/>
  <c r="G8" i="20"/>
  <c r="F8" i="20"/>
  <c r="E8" i="20"/>
  <c r="M5" i="20"/>
  <c r="L5" i="20"/>
  <c r="K5" i="20"/>
  <c r="K4" i="20" s="1"/>
  <c r="J5" i="20"/>
  <c r="J4" i="20" s="1"/>
  <c r="I5" i="20"/>
  <c r="H5" i="20"/>
  <c r="G5" i="20"/>
  <c r="G4" i="20" s="1"/>
  <c r="G92" i="20" s="1"/>
  <c r="F5" i="20"/>
  <c r="F4" i="20" s="1"/>
  <c r="E5" i="20"/>
  <c r="L4" i="20"/>
  <c r="L92" i="20" s="1"/>
  <c r="H4" i="20"/>
  <c r="H92" i="20" s="1"/>
  <c r="M81" i="19"/>
  <c r="L81" i="19"/>
  <c r="K81" i="19"/>
  <c r="J81" i="19"/>
  <c r="I81" i="19"/>
  <c r="H81" i="19"/>
  <c r="G81" i="19"/>
  <c r="F81" i="19"/>
  <c r="E81" i="19"/>
  <c r="M78" i="19"/>
  <c r="L78" i="19"/>
  <c r="K78" i="19"/>
  <c r="K77" i="19" s="1"/>
  <c r="J78" i="19"/>
  <c r="J77" i="19" s="1"/>
  <c r="I78" i="19"/>
  <c r="H78" i="19"/>
  <c r="G78" i="19"/>
  <c r="G77" i="19" s="1"/>
  <c r="F78" i="19"/>
  <c r="F77" i="19" s="1"/>
  <c r="E78" i="19"/>
  <c r="M77" i="19"/>
  <c r="L77" i="19"/>
  <c r="I77" i="19"/>
  <c r="H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J64" i="19" s="1"/>
  <c r="I68" i="19"/>
  <c r="H68" i="19"/>
  <c r="G68" i="19"/>
  <c r="F68" i="19"/>
  <c r="F64" i="19" s="1"/>
  <c r="E68" i="19"/>
  <c r="M65" i="19"/>
  <c r="L65" i="19"/>
  <c r="K65" i="19"/>
  <c r="K64" i="19" s="1"/>
  <c r="J65" i="19"/>
  <c r="I65" i="19"/>
  <c r="H65" i="19"/>
  <c r="G65" i="19"/>
  <c r="G64" i="19" s="1"/>
  <c r="F65" i="19"/>
  <c r="E65" i="19"/>
  <c r="M64" i="19"/>
  <c r="L64" i="19"/>
  <c r="I64" i="19"/>
  <c r="H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K53" i="19"/>
  <c r="K52" i="19" s="1"/>
  <c r="K51" i="19" s="1"/>
  <c r="J53" i="19"/>
  <c r="J52" i="19" s="1"/>
  <c r="I53" i="19"/>
  <c r="H53" i="19"/>
  <c r="G53" i="19"/>
  <c r="G52" i="19" s="1"/>
  <c r="G51" i="19" s="1"/>
  <c r="F53" i="19"/>
  <c r="F52" i="19" s="1"/>
  <c r="E53" i="19"/>
  <c r="M52" i="19"/>
  <c r="L52" i="19"/>
  <c r="L51" i="19" s="1"/>
  <c r="I52" i="19"/>
  <c r="H52" i="19"/>
  <c r="H51" i="19" s="1"/>
  <c r="E52" i="19"/>
  <c r="M51" i="19"/>
  <c r="I51" i="19"/>
  <c r="E51" i="19"/>
  <c r="M47" i="19"/>
  <c r="L47" i="19"/>
  <c r="K47" i="19"/>
  <c r="J47" i="19"/>
  <c r="J4" i="19" s="1"/>
  <c r="I47" i="19"/>
  <c r="H47" i="19"/>
  <c r="G47" i="19"/>
  <c r="F47" i="19"/>
  <c r="F4" i="19" s="1"/>
  <c r="E47" i="19"/>
  <c r="M8" i="19"/>
  <c r="L8" i="19"/>
  <c r="K8" i="19"/>
  <c r="K4" i="19" s="1"/>
  <c r="J8" i="19"/>
  <c r="I8" i="19"/>
  <c r="H8" i="19"/>
  <c r="G8" i="19"/>
  <c r="G4" i="19" s="1"/>
  <c r="F8" i="19"/>
  <c r="E8" i="19"/>
  <c r="M5" i="19"/>
  <c r="L5" i="19"/>
  <c r="L4" i="19" s="1"/>
  <c r="K5" i="19"/>
  <c r="J5" i="19"/>
  <c r="I5" i="19"/>
  <c r="H5" i="19"/>
  <c r="H4" i="19" s="1"/>
  <c r="H92" i="19" s="1"/>
  <c r="G5" i="19"/>
  <c r="F5" i="19"/>
  <c r="E5" i="19"/>
  <c r="M4" i="19"/>
  <c r="M92" i="19" s="1"/>
  <c r="I4" i="19"/>
  <c r="I92" i="19" s="1"/>
  <c r="E4" i="19"/>
  <c r="E92" i="19" s="1"/>
  <c r="M81" i="18"/>
  <c r="L81" i="18"/>
  <c r="K81" i="18"/>
  <c r="K77" i="18" s="1"/>
  <c r="J81" i="18"/>
  <c r="I81" i="18"/>
  <c r="H81" i="18"/>
  <c r="G81" i="18"/>
  <c r="G77" i="18" s="1"/>
  <c r="F81" i="18"/>
  <c r="E81" i="18"/>
  <c r="M78" i="18"/>
  <c r="L78" i="18"/>
  <c r="L77" i="18" s="1"/>
  <c r="K78" i="18"/>
  <c r="J78" i="18"/>
  <c r="I78" i="18"/>
  <c r="H78" i="18"/>
  <c r="H77" i="18" s="1"/>
  <c r="G78" i="18"/>
  <c r="F78" i="18"/>
  <c r="E78" i="18"/>
  <c r="M77" i="18"/>
  <c r="J77" i="18"/>
  <c r="I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F68" i="18"/>
  <c r="E68" i="18"/>
  <c r="M65" i="18"/>
  <c r="L65" i="18"/>
  <c r="L64" i="18" s="1"/>
  <c r="K65" i="18"/>
  <c r="K64" i="18" s="1"/>
  <c r="J65" i="18"/>
  <c r="I65" i="18"/>
  <c r="H65" i="18"/>
  <c r="H64" i="18" s="1"/>
  <c r="G65" i="18"/>
  <c r="G64" i="18" s="1"/>
  <c r="F65" i="18"/>
  <c r="E65" i="18"/>
  <c r="M64" i="18"/>
  <c r="J64" i="18"/>
  <c r="I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L53" i="18"/>
  <c r="L52" i="18" s="1"/>
  <c r="L51" i="18" s="1"/>
  <c r="K53" i="18"/>
  <c r="K52" i="18" s="1"/>
  <c r="K51" i="18" s="1"/>
  <c r="J53" i="18"/>
  <c r="I53" i="18"/>
  <c r="H53" i="18"/>
  <c r="H52" i="18" s="1"/>
  <c r="H51" i="18" s="1"/>
  <c r="G53" i="18"/>
  <c r="G52" i="18" s="1"/>
  <c r="G51" i="18" s="1"/>
  <c r="F53" i="18"/>
  <c r="E53" i="18"/>
  <c r="M52" i="18"/>
  <c r="M51" i="18" s="1"/>
  <c r="J52" i="18"/>
  <c r="I52" i="18"/>
  <c r="I51" i="18" s="1"/>
  <c r="F52" i="18"/>
  <c r="E52" i="18"/>
  <c r="E51" i="18" s="1"/>
  <c r="J51" i="18"/>
  <c r="F51" i="18"/>
  <c r="M47" i="18"/>
  <c r="L47" i="18"/>
  <c r="K47" i="18"/>
  <c r="K4" i="18" s="1"/>
  <c r="K92" i="18" s="1"/>
  <c r="J47" i="18"/>
  <c r="I47" i="18"/>
  <c r="H47" i="18"/>
  <c r="G47" i="18"/>
  <c r="G4" i="18" s="1"/>
  <c r="G92" i="18" s="1"/>
  <c r="F47" i="18"/>
  <c r="E47" i="18"/>
  <c r="M8" i="18"/>
  <c r="L8" i="18"/>
  <c r="L4" i="18" s="1"/>
  <c r="L92" i="18" s="1"/>
  <c r="K8" i="18"/>
  <c r="J8" i="18"/>
  <c r="I8" i="18"/>
  <c r="H8" i="18"/>
  <c r="H4" i="18" s="1"/>
  <c r="H92" i="18" s="1"/>
  <c r="G8" i="18"/>
  <c r="F8" i="18"/>
  <c r="E8" i="18"/>
  <c r="M5" i="18"/>
  <c r="M4" i="18" s="1"/>
  <c r="M92" i="18" s="1"/>
  <c r="L5" i="18"/>
  <c r="K5" i="18"/>
  <c r="J5" i="18"/>
  <c r="I5" i="18"/>
  <c r="I4" i="18" s="1"/>
  <c r="I92" i="18" s="1"/>
  <c r="H5" i="18"/>
  <c r="G5" i="18"/>
  <c r="F5" i="18"/>
  <c r="E5" i="18"/>
  <c r="E4" i="18" s="1"/>
  <c r="E92" i="18" s="1"/>
  <c r="J4" i="18"/>
  <c r="J92" i="18" s="1"/>
  <c r="F4" i="18"/>
  <c r="F92" i="18" s="1"/>
  <c r="M81" i="17"/>
  <c r="L81" i="17"/>
  <c r="L77" i="17" s="1"/>
  <c r="K81" i="17"/>
  <c r="J81" i="17"/>
  <c r="I81" i="17"/>
  <c r="H81" i="17"/>
  <c r="H77" i="17" s="1"/>
  <c r="G81" i="17"/>
  <c r="F81" i="17"/>
  <c r="E81" i="17"/>
  <c r="M78" i="17"/>
  <c r="M77" i="17" s="1"/>
  <c r="L78" i="17"/>
  <c r="K78" i="17"/>
  <c r="J78" i="17"/>
  <c r="I78" i="17"/>
  <c r="I77" i="17" s="1"/>
  <c r="H78" i="17"/>
  <c r="G78" i="17"/>
  <c r="F78" i="17"/>
  <c r="E78" i="17"/>
  <c r="E77" i="17" s="1"/>
  <c r="K77" i="17"/>
  <c r="J77" i="17"/>
  <c r="G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L64" i="17" s="1"/>
  <c r="K68" i="17"/>
  <c r="J68" i="17"/>
  <c r="I68" i="17"/>
  <c r="H68" i="17"/>
  <c r="H64" i="17" s="1"/>
  <c r="G68" i="17"/>
  <c r="F68" i="17"/>
  <c r="E68" i="17"/>
  <c r="M65" i="17"/>
  <c r="M64" i="17" s="1"/>
  <c r="L65" i="17"/>
  <c r="K65" i="17"/>
  <c r="J65" i="17"/>
  <c r="I65" i="17"/>
  <c r="I64" i="17" s="1"/>
  <c r="H65" i="17"/>
  <c r="G65" i="17"/>
  <c r="F65" i="17"/>
  <c r="E65" i="17"/>
  <c r="E64" i="17" s="1"/>
  <c r="K64" i="17"/>
  <c r="J64" i="17"/>
  <c r="G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L52" i="17" s="1"/>
  <c r="K56" i="17"/>
  <c r="J56" i="17"/>
  <c r="I56" i="17"/>
  <c r="H56" i="17"/>
  <c r="H52" i="17" s="1"/>
  <c r="G56" i="17"/>
  <c r="F56" i="17"/>
  <c r="E56" i="17"/>
  <c r="M53" i="17"/>
  <c r="M52" i="17" s="1"/>
  <c r="L53" i="17"/>
  <c r="K53" i="17"/>
  <c r="J53" i="17"/>
  <c r="I53" i="17"/>
  <c r="I52" i="17" s="1"/>
  <c r="H53" i="17"/>
  <c r="G53" i="17"/>
  <c r="F53" i="17"/>
  <c r="E53" i="17"/>
  <c r="E52" i="17" s="1"/>
  <c r="K52" i="17"/>
  <c r="J52" i="17"/>
  <c r="J51" i="17" s="1"/>
  <c r="G52" i="17"/>
  <c r="F52" i="17"/>
  <c r="F51" i="17" s="1"/>
  <c r="K51" i="17"/>
  <c r="G51" i="17"/>
  <c r="M47" i="17"/>
  <c r="L47" i="17"/>
  <c r="L4" i="17" s="1"/>
  <c r="K47" i="17"/>
  <c r="J47" i="17"/>
  <c r="I47" i="17"/>
  <c r="H47" i="17"/>
  <c r="H4" i="17" s="1"/>
  <c r="G47" i="17"/>
  <c r="F47" i="17"/>
  <c r="E47" i="17"/>
  <c r="M8" i="17"/>
  <c r="M4" i="17" s="1"/>
  <c r="L8" i="17"/>
  <c r="K8" i="17"/>
  <c r="J8" i="17"/>
  <c r="I8" i="17"/>
  <c r="I4" i="17" s="1"/>
  <c r="H8" i="17"/>
  <c r="G8" i="17"/>
  <c r="F8" i="17"/>
  <c r="E8" i="17"/>
  <c r="E4" i="17" s="1"/>
  <c r="M5" i="17"/>
  <c r="L5" i="17"/>
  <c r="K5" i="17"/>
  <c r="J5" i="17"/>
  <c r="J4" i="17" s="1"/>
  <c r="I5" i="17"/>
  <c r="H5" i="17"/>
  <c r="G5" i="17"/>
  <c r="F5" i="17"/>
  <c r="F4" i="17" s="1"/>
  <c r="F92" i="17" s="1"/>
  <c r="E5" i="17"/>
  <c r="K4" i="17"/>
  <c r="K92" i="17" s="1"/>
  <c r="G4" i="17"/>
  <c r="G92" i="17" s="1"/>
  <c r="M81" i="16"/>
  <c r="M77" i="16" s="1"/>
  <c r="L81" i="16"/>
  <c r="K81" i="16"/>
  <c r="J81" i="16"/>
  <c r="I81" i="16"/>
  <c r="I77" i="16" s="1"/>
  <c r="H81" i="16"/>
  <c r="G81" i="16"/>
  <c r="F81" i="16"/>
  <c r="E81" i="16"/>
  <c r="E77" i="16" s="1"/>
  <c r="M78" i="16"/>
  <c r="L78" i="16"/>
  <c r="K78" i="16"/>
  <c r="J78" i="16"/>
  <c r="J77" i="16" s="1"/>
  <c r="I78" i="16"/>
  <c r="H78" i="16"/>
  <c r="G78" i="16"/>
  <c r="F78" i="16"/>
  <c r="F77" i="16" s="1"/>
  <c r="E78" i="16"/>
  <c r="L77" i="16"/>
  <c r="K77" i="16"/>
  <c r="H77" i="16"/>
  <c r="G77" i="16"/>
  <c r="M73" i="16"/>
  <c r="L73" i="16"/>
  <c r="K73" i="16"/>
  <c r="J73" i="16"/>
  <c r="I73" i="16"/>
  <c r="H73" i="16"/>
  <c r="G73" i="16"/>
  <c r="F73" i="16"/>
  <c r="E73" i="16"/>
  <c r="M68" i="16"/>
  <c r="M64" i="16" s="1"/>
  <c r="L68" i="16"/>
  <c r="K68" i="16"/>
  <c r="J68" i="16"/>
  <c r="I68" i="16"/>
  <c r="I64" i="16" s="1"/>
  <c r="H68" i="16"/>
  <c r="G68" i="16"/>
  <c r="F68" i="16"/>
  <c r="E68" i="16"/>
  <c r="E64" i="16" s="1"/>
  <c r="M65" i="16"/>
  <c r="L65" i="16"/>
  <c r="K65" i="16"/>
  <c r="J65" i="16"/>
  <c r="J64" i="16" s="1"/>
  <c r="I65" i="16"/>
  <c r="H65" i="16"/>
  <c r="G65" i="16"/>
  <c r="F65" i="16"/>
  <c r="F64" i="16" s="1"/>
  <c r="E65" i="16"/>
  <c r="L64" i="16"/>
  <c r="K64" i="16"/>
  <c r="H64" i="16"/>
  <c r="G64" i="16"/>
  <c r="M59" i="16"/>
  <c r="L59" i="16"/>
  <c r="K59" i="16"/>
  <c r="J59" i="16"/>
  <c r="I59" i="16"/>
  <c r="H59" i="16"/>
  <c r="G59" i="16"/>
  <c r="F59" i="16"/>
  <c r="E59" i="16"/>
  <c r="M56" i="16"/>
  <c r="M52" i="16" s="1"/>
  <c r="M51" i="16" s="1"/>
  <c r="L56" i="16"/>
  <c r="K56" i="16"/>
  <c r="J56" i="16"/>
  <c r="I56" i="16"/>
  <c r="I52" i="16" s="1"/>
  <c r="I51" i="16" s="1"/>
  <c r="H56" i="16"/>
  <c r="G56" i="16"/>
  <c r="F56" i="16"/>
  <c r="E56" i="16"/>
  <c r="E52" i="16" s="1"/>
  <c r="E51" i="16" s="1"/>
  <c r="M53" i="16"/>
  <c r="L53" i="16"/>
  <c r="K53" i="16"/>
  <c r="J53" i="16"/>
  <c r="J52" i="16" s="1"/>
  <c r="J51" i="16" s="1"/>
  <c r="I53" i="16"/>
  <c r="H53" i="16"/>
  <c r="G53" i="16"/>
  <c r="F53" i="16"/>
  <c r="F52" i="16" s="1"/>
  <c r="F51" i="16" s="1"/>
  <c r="E53" i="16"/>
  <c r="L52" i="16"/>
  <c r="K52" i="16"/>
  <c r="K51" i="16" s="1"/>
  <c r="H52" i="16"/>
  <c r="G52" i="16"/>
  <c r="G51" i="16" s="1"/>
  <c r="L51" i="16"/>
  <c r="H51" i="16"/>
  <c r="M47" i="16"/>
  <c r="M4" i="16" s="1"/>
  <c r="M92" i="16" s="1"/>
  <c r="L47" i="16"/>
  <c r="K47" i="16"/>
  <c r="J47" i="16"/>
  <c r="I47" i="16"/>
  <c r="I4" i="16" s="1"/>
  <c r="I92" i="16" s="1"/>
  <c r="H47" i="16"/>
  <c r="G47" i="16"/>
  <c r="F47" i="16"/>
  <c r="E47" i="16"/>
  <c r="E4" i="16" s="1"/>
  <c r="E92" i="16" s="1"/>
  <c r="M8" i="16"/>
  <c r="L8" i="16"/>
  <c r="K8" i="16"/>
  <c r="J8" i="16"/>
  <c r="I8" i="16"/>
  <c r="H8" i="16"/>
  <c r="G8" i="16"/>
  <c r="F8" i="16"/>
  <c r="E8" i="16"/>
  <c r="M5" i="16"/>
  <c r="L5" i="16"/>
  <c r="K5" i="16"/>
  <c r="K4" i="16" s="1"/>
  <c r="K92" i="16" s="1"/>
  <c r="J5" i="16"/>
  <c r="J4" i="16" s="1"/>
  <c r="I5" i="16"/>
  <c r="H5" i="16"/>
  <c r="G5" i="16"/>
  <c r="G4" i="16" s="1"/>
  <c r="G92" i="16" s="1"/>
  <c r="F5" i="16"/>
  <c r="F4" i="16" s="1"/>
  <c r="E5" i="16"/>
  <c r="L4" i="16"/>
  <c r="L92" i="16" s="1"/>
  <c r="H4" i="16"/>
  <c r="H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K10" i="15"/>
  <c r="J10" i="15"/>
  <c r="I10" i="15"/>
  <c r="I9" i="15" s="1"/>
  <c r="I40" i="15" s="1"/>
  <c r="H10" i="15"/>
  <c r="G10" i="15"/>
  <c r="F10" i="15"/>
  <c r="E10" i="15"/>
  <c r="E9" i="15" s="1"/>
  <c r="E40" i="15" s="1"/>
  <c r="L9" i="15"/>
  <c r="K9" i="15"/>
  <c r="J9" i="15"/>
  <c r="H9" i="15"/>
  <c r="G9" i="15"/>
  <c r="F9" i="15"/>
  <c r="M4" i="15"/>
  <c r="L4" i="15"/>
  <c r="L40" i="15" s="1"/>
  <c r="K4" i="15"/>
  <c r="K40" i="15" s="1"/>
  <c r="J4" i="15"/>
  <c r="J40" i="15" s="1"/>
  <c r="I4" i="15"/>
  <c r="H4" i="15"/>
  <c r="H40" i="15" s="1"/>
  <c r="G4" i="15"/>
  <c r="G40" i="15" s="1"/>
  <c r="F4" i="15"/>
  <c r="F40" i="15" s="1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I26" i="13" s="1"/>
  <c r="H4" i="13"/>
  <c r="G4" i="13"/>
  <c r="G26" i="13" s="1"/>
  <c r="F4" i="13"/>
  <c r="F26" i="13" s="1"/>
  <c r="E4" i="13"/>
  <c r="E26" i="13" s="1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I26" i="11" s="1"/>
  <c r="H4" i="11"/>
  <c r="H26" i="11" s="1"/>
  <c r="G4" i="11"/>
  <c r="G26" i="11" s="1"/>
  <c r="F4" i="1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G4" i="9"/>
  <c r="G26" i="9" s="1"/>
  <c r="F4" i="9"/>
  <c r="F26" i="9" s="1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H26" i="7" s="1"/>
  <c r="G4" i="7"/>
  <c r="G26" i="7" s="1"/>
  <c r="F4" i="7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I4" i="4"/>
  <c r="I26" i="4" s="1"/>
  <c r="H4" i="4"/>
  <c r="H26" i="4" s="1"/>
  <c r="G4" i="4"/>
  <c r="G26" i="4" s="1"/>
  <c r="F4" i="4"/>
  <c r="E4" i="4"/>
  <c r="E26" i="4" s="1"/>
  <c r="D4" i="4"/>
  <c r="D26" i="4" s="1"/>
  <c r="C4" i="4"/>
  <c r="C26" i="4" s="1"/>
  <c r="F92" i="16" l="1"/>
  <c r="J92" i="16"/>
  <c r="F51" i="19"/>
  <c r="J51" i="19"/>
  <c r="J92" i="19" s="1"/>
  <c r="F92" i="20"/>
  <c r="J92" i="20"/>
  <c r="K92" i="20"/>
  <c r="J92" i="17"/>
  <c r="H92" i="17"/>
  <c r="E51" i="17"/>
  <c r="E92" i="17" s="1"/>
  <c r="I51" i="17"/>
  <c r="I92" i="17" s="1"/>
  <c r="M51" i="17"/>
  <c r="M92" i="17" s="1"/>
  <c r="H51" i="17"/>
  <c r="L51" i="17"/>
  <c r="L92" i="17" s="1"/>
  <c r="L92" i="19"/>
  <c r="G92" i="19"/>
  <c r="K92" i="19"/>
  <c r="F92" i="19"/>
</calcChain>
</file>

<file path=xl/sharedStrings.xml><?xml version="1.0" encoding="utf-8"?>
<sst xmlns="http://schemas.openxmlformats.org/spreadsheetml/2006/main" count="7835" uniqueCount="179">
  <si>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</si>
  <si>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</si>
  <si>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</si>
  <si>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</si>
  <si>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</si>
  <si>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</si>
  <si>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</si>
  <si>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</si>
  <si>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</si>
  <si>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</si>
  <si>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</si>
  <si>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</si>
  <si>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</si>
  <si>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</si>
  <si>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</si>
  <si>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</si>
  <si>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</si>
  <si>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</si>
  <si>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</si>
  <si>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</si>
  <si>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</si>
  <si>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</si>
  <si>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</si>
  <si>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</si>
  <si>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</si>
  <si>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</si>
  <si>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</si>
  <si>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</si>
  <si>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</si>
  <si>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</si>
  <si>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</si>
  <si>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</si>
  <si>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</si>
  <si>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</si>
  <si>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</si>
  <si>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</si>
  <si>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</si>
  <si>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</si>
  <si>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</si>
  <si>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</si>
  <si>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</si>
  <si>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</si>
  <si>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</si>
  <si>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</si>
  <si>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</si>
  <si>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</si>
  <si>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</si>
  <si>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</si>
  <si>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</si>
  <si>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</si>
  <si>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</si>
  <si>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</si>
  <si>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</si>
  <si>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</si>
  <si>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</si>
  <si>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</si>
  <si>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</si>
  <si>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</si>
  <si>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</si>
  <si>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</si>
  <si>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</si>
  <si>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</si>
  <si>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</si>
  <si>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</si>
  <si>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</si>
  <si>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</si>
  <si>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</si>
  <si>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</si>
  <si>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</si>
  <si>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</si>
  <si>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</si>
  <si>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</si>
  <si>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</si>
  <si>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</si>
  <si>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</si>
  <si>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</si>
  <si>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</si>
  <si>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</si>
  <si>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</si>
  <si>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</si>
  <si>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</si>
  <si>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</si>
  <si>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</si>
  <si>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</si>
  <si>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</si>
  <si>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</si>
  <si>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</si>
  <si>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</si>
  <si>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</si>
  <si>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</si>
  <si>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</si>
  <si>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</si>
  <si>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</si>
  <si>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</si>
  <si>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</si>
  <si>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</si>
  <si>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</si>
  <si>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</si>
  <si>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</si>
  <si>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</si>
  <si>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</si>
  <si>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</si>
  <si>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</si>
  <si>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</si>
  <si>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</si>
  <si>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</si>
  <si>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</si>
  <si>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</si>
  <si>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</si>
  <si>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</si>
  <si>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</si>
  <si>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</si>
  <si>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</si>
  <si>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</si>
  <si>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</si>
  <si>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</si>
  <si>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</si>
  <si>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</si>
  <si>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</si>
  <si>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</si>
  <si>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</si>
  <si>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</si>
  <si>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 xml:space="preserve">11. </t>
  </si>
  <si>
    <t xml:space="preserve">12. </t>
  </si>
  <si>
    <t xml:space="preserve">9. </t>
  </si>
  <si>
    <t xml:space="preserve">8. </t>
  </si>
  <si>
    <t xml:space="preserve">7. </t>
  </si>
  <si>
    <t xml:space="preserve">6. </t>
  </si>
  <si>
    <t xml:space="preserve">5. </t>
  </si>
  <si>
    <t>4. Conservation</t>
  </si>
  <si>
    <t>3. Environmental Affairs</t>
  </si>
  <si>
    <t xml:space="preserve">13. </t>
  </si>
  <si>
    <t>2. Agriculture</t>
  </si>
  <si>
    <t xml:space="preserve">15. </t>
  </si>
  <si>
    <t xml:space="preserve">14. </t>
  </si>
  <si>
    <t>Table B.1: Specification of receipts: Agriculture, Environmental Affairs And Rural Development</t>
  </si>
  <si>
    <t>Table B.2: Payments and estimates by economic classification: Agriculture, Environmental Affairs And Rural Development</t>
  </si>
  <si>
    <t>2010/11</t>
  </si>
  <si>
    <t>2011/12</t>
  </si>
  <si>
    <t>2012/13</t>
  </si>
  <si>
    <t>2013/14</t>
  </si>
  <si>
    <t>2015/16</t>
  </si>
  <si>
    <t>2014/15</t>
  </si>
  <si>
    <t>2016/17</t>
  </si>
  <si>
    <t xml:space="preserve">10. </t>
  </si>
  <si>
    <t>1. Administration</t>
  </si>
  <si>
    <t>1. Office Of The Mec</t>
  </si>
  <si>
    <t>2. Senior Management</t>
  </si>
  <si>
    <t>3. Corporate Support Services</t>
  </si>
  <si>
    <t>4. Financial Management</t>
  </si>
  <si>
    <t xml:space="preserve">5. Communication </t>
  </si>
  <si>
    <t>1. Sustainable Resource Management</t>
  </si>
  <si>
    <t>2. Farmer Support And Development</t>
  </si>
  <si>
    <t>3. Veterinary Services</t>
  </si>
  <si>
    <t>4. Research And Technology Development Services</t>
  </si>
  <si>
    <t>5. Agricultural Economic Services</t>
  </si>
  <si>
    <t>6. Structured Agricutural Education And Training</t>
  </si>
  <si>
    <t>1. Environmental Policy Planning And Co-Ordination</t>
  </si>
  <si>
    <t>2. Compliance And Enforcement</t>
  </si>
  <si>
    <t>3. Environmental Quality Management</t>
  </si>
  <si>
    <t>4. Biodiversity Management</t>
  </si>
  <si>
    <t>5. Environmental Empowerment Services</t>
  </si>
  <si>
    <t>1. Grant In Aid</t>
  </si>
  <si>
    <t>2. Subsidy</t>
  </si>
  <si>
    <t>Table 3.2: Summary of departmental receipts collection</t>
  </si>
  <si>
    <t>Table 3.6: Summary of payments and estimates by programme: Agriculture, Environmental Affairs And Rural Development</t>
  </si>
  <si>
    <t>Table 3.7: Summary of provincial payments and estimates by economic classification: Agriculture, Environmental Affairs And Rural Development</t>
  </si>
  <si>
    <t>Table 3.9: Summary of payments and estimates by sub-programme: Administration</t>
  </si>
  <si>
    <t>Table 3.10: Summary of payments and estimates by economic classification: Administration</t>
  </si>
  <si>
    <t>Table 3.17: Summary of payments and estimates by sub-programme: Agriculture</t>
  </si>
  <si>
    <t>Table 3.18: Summary of payments and estimates by economic classification: Agriculture</t>
  </si>
  <si>
    <t>Table 3.19: Summary of payments and estimates by sub-programme: Environmental Affairs</t>
  </si>
  <si>
    <t>Table 3.20: Summary of payments and estimates by economic classification: Environmental Affairs</t>
  </si>
  <si>
    <t>Table 3.22: Summary of payments and estimates by sub-programme: Conservation</t>
  </si>
  <si>
    <t>Table 3.23: Summary of payments and estimates by economic classification: Conservation</t>
  </si>
  <si>
    <t>Table B.2A: Payments and estimates by economic classification: Administration</t>
  </si>
  <si>
    <t>Table B.2B: Payments and estimates by economic classification: Agriculture</t>
  </si>
  <si>
    <t>Table B.2C: Payments and estimates by economic classification: Environmental Affairs</t>
  </si>
  <si>
    <t>Table B.2D: Payments and estimates by economic classification: Conservation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</si>
</sst>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13716</v>
      </c>
      <c r="D9" s="33">
        <v>15984</v>
      </c>
      <c r="E9" s="33">
        <v>16806</v>
      </c>
      <c r="F9" s="32">
        <v>15724</v>
      </c>
      <c r="G9" s="33">
        <v>15724</v>
      </c>
      <c r="H9" s="34">
        <v>16088</v>
      </c>
      <c r="I9" s="33">
        <v>19015</v>
      </c>
      <c r="J9" s="33">
        <v>20165</v>
      </c>
      <c r="K9" s="33">
        <v>21300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1487</v>
      </c>
      <c r="D11" s="33">
        <v>111</v>
      </c>
      <c r="E11" s="33">
        <v>705</v>
      </c>
      <c r="F11" s="32">
        <v>0</v>
      </c>
      <c r="G11" s="33">
        <v>0</v>
      </c>
      <c r="H11" s="34">
        <v>868</v>
      </c>
      <c r="I11" s="33">
        <v>500</v>
      </c>
      <c r="J11" s="33">
        <v>500</v>
      </c>
      <c r="K11" s="33">
        <v>500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24</v>
      </c>
      <c r="D12" s="33">
        <v>44</v>
      </c>
      <c r="E12" s="33">
        <v>27</v>
      </c>
      <c r="F12" s="32">
        <v>20</v>
      </c>
      <c r="G12" s="33">
        <v>20</v>
      </c>
      <c r="H12" s="34">
        <v>233</v>
      </c>
      <c r="I12" s="33">
        <v>20</v>
      </c>
      <c r="J12" s="33">
        <v>21</v>
      </c>
      <c r="K12" s="33">
        <v>22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733</v>
      </c>
      <c r="D13" s="33">
        <v>5218</v>
      </c>
      <c r="E13" s="33">
        <v>2730</v>
      </c>
      <c r="F13" s="32">
        <v>3240</v>
      </c>
      <c r="G13" s="33">
        <v>3240</v>
      </c>
      <c r="H13" s="34">
        <v>3750</v>
      </c>
      <c r="I13" s="33">
        <v>3801</v>
      </c>
      <c r="J13" s="33">
        <v>3976</v>
      </c>
      <c r="K13" s="33">
        <v>4186.7280000000001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2574</v>
      </c>
      <c r="D14" s="36">
        <v>1330</v>
      </c>
      <c r="E14" s="36">
        <v>1835</v>
      </c>
      <c r="F14" s="35">
        <v>500</v>
      </c>
      <c r="G14" s="36">
        <v>500</v>
      </c>
      <c r="H14" s="37">
        <v>1701</v>
      </c>
      <c r="I14" s="36">
        <v>500</v>
      </c>
      <c r="J14" s="36">
        <v>500</v>
      </c>
      <c r="K14" s="36">
        <v>526.5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18534</v>
      </c>
      <c r="D15" s="61">
        <f t="shared" ref="D15:K15" si="1">SUM(D5:D14)</f>
        <v>22687</v>
      </c>
      <c r="E15" s="61">
        <f t="shared" si="1"/>
        <v>22103</v>
      </c>
      <c r="F15" s="62">
        <f t="shared" si="1"/>
        <v>19484</v>
      </c>
      <c r="G15" s="61">
        <f t="shared" si="1"/>
        <v>19484</v>
      </c>
      <c r="H15" s="63">
        <f t="shared" si="1"/>
        <v>22640</v>
      </c>
      <c r="I15" s="61">
        <f t="shared" si="1"/>
        <v>23836</v>
      </c>
      <c r="J15" s="61">
        <f t="shared" si="1"/>
        <v>25162</v>
      </c>
      <c r="K15" s="61">
        <f t="shared" si="1"/>
        <v>26535.227999999999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  <c r="Z3" s="54" t="s">
        <v>32</v>
      </c>
    </row>
    <row r="4" spans="1:27" s="14" customFormat="1" ht="12.75" customHeight="1" x14ac:dyDescent="0.25">
      <c r="A4" s="25"/>
      <c r="B4" s="56" t="s">
        <v>162</v>
      </c>
      <c r="C4" s="33">
        <v>3086</v>
      </c>
      <c r="D4" s="33">
        <v>3990</v>
      </c>
      <c r="E4" s="33">
        <v>4600</v>
      </c>
      <c r="F4" s="27">
        <v>5227</v>
      </c>
      <c r="G4" s="28">
        <v>5227</v>
      </c>
      <c r="H4" s="29">
        <v>5227</v>
      </c>
      <c r="I4" s="33">
        <v>5540</v>
      </c>
      <c r="J4" s="33">
        <v>5795</v>
      </c>
      <c r="K4" s="33">
        <v>6102.1349999999993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163</v>
      </c>
      <c r="C5" s="33">
        <v>431382</v>
      </c>
      <c r="D5" s="33">
        <v>491317</v>
      </c>
      <c r="E5" s="33">
        <v>549893</v>
      </c>
      <c r="F5" s="32">
        <v>606034</v>
      </c>
      <c r="G5" s="33">
        <v>586522</v>
      </c>
      <c r="H5" s="34">
        <v>586522</v>
      </c>
      <c r="I5" s="33">
        <v>657895</v>
      </c>
      <c r="J5" s="33">
        <v>646819</v>
      </c>
      <c r="K5" s="33">
        <v>681824.75</v>
      </c>
      <c r="Z5" s="53">
        <f t="shared" si="0"/>
        <v>1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434468</v>
      </c>
      <c r="D19" s="46">
        <f t="shared" ref="D19:K19" si="1">SUM(D4:D18)</f>
        <v>495307</v>
      </c>
      <c r="E19" s="46">
        <f t="shared" si="1"/>
        <v>554493</v>
      </c>
      <c r="F19" s="47">
        <f t="shared" si="1"/>
        <v>611261</v>
      </c>
      <c r="G19" s="46">
        <f t="shared" si="1"/>
        <v>591749</v>
      </c>
      <c r="H19" s="48">
        <f t="shared" si="1"/>
        <v>591749</v>
      </c>
      <c r="I19" s="46">
        <f t="shared" si="1"/>
        <v>663435</v>
      </c>
      <c r="J19" s="46">
        <f t="shared" si="1"/>
        <v>652614</v>
      </c>
      <c r="K19" s="46">
        <f t="shared" si="1"/>
        <v>687926.88500000001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434468</v>
      </c>
      <c r="D8" s="20">
        <f t="shared" ref="D8:K8" si="1">SUM(D9:D15)</f>
        <v>495307</v>
      </c>
      <c r="E8" s="20">
        <f t="shared" si="1"/>
        <v>554493</v>
      </c>
      <c r="F8" s="21">
        <f t="shared" si="1"/>
        <v>611261</v>
      </c>
      <c r="G8" s="20">
        <f t="shared" si="1"/>
        <v>591749</v>
      </c>
      <c r="H8" s="22">
        <f t="shared" si="1"/>
        <v>591749</v>
      </c>
      <c r="I8" s="20">
        <f t="shared" si="1"/>
        <v>663435</v>
      </c>
      <c r="J8" s="20">
        <f t="shared" si="1"/>
        <v>652614</v>
      </c>
      <c r="K8" s="20">
        <f t="shared" si="1"/>
        <v>687926.88500000001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431382</v>
      </c>
      <c r="D10" s="33">
        <v>491317</v>
      </c>
      <c r="E10" s="33">
        <v>549893</v>
      </c>
      <c r="F10" s="32">
        <v>606034</v>
      </c>
      <c r="G10" s="33">
        <v>586522</v>
      </c>
      <c r="H10" s="34">
        <v>586522</v>
      </c>
      <c r="I10" s="33">
        <v>657895</v>
      </c>
      <c r="J10" s="33">
        <v>646819</v>
      </c>
      <c r="K10" s="34">
        <v>681824.75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3086</v>
      </c>
      <c r="D14" s="33">
        <v>3990</v>
      </c>
      <c r="E14" s="33">
        <v>4600</v>
      </c>
      <c r="F14" s="32">
        <v>5227</v>
      </c>
      <c r="G14" s="33">
        <v>5227</v>
      </c>
      <c r="H14" s="34">
        <v>5227</v>
      </c>
      <c r="I14" s="33">
        <v>5540</v>
      </c>
      <c r="J14" s="33">
        <v>5795</v>
      </c>
      <c r="K14" s="34">
        <v>6102.1349999999993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434468</v>
      </c>
      <c r="D26" s="46">
        <f t="shared" ref="D26:K26" si="3">+D4+D8+D16+D24</f>
        <v>495307</v>
      </c>
      <c r="E26" s="46">
        <f t="shared" si="3"/>
        <v>554493</v>
      </c>
      <c r="F26" s="47">
        <f t="shared" si="3"/>
        <v>611261</v>
      </c>
      <c r="G26" s="46">
        <f t="shared" si="3"/>
        <v>591749</v>
      </c>
      <c r="H26" s="48">
        <f t="shared" si="3"/>
        <v>591749</v>
      </c>
      <c r="I26" s="46">
        <f t="shared" si="3"/>
        <v>663435</v>
      </c>
      <c r="J26" s="46">
        <f t="shared" si="3"/>
        <v>652614</v>
      </c>
      <c r="K26" s="46">
        <f t="shared" si="3"/>
        <v>687926.88500000001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138</v>
      </c>
      <c r="G3" s="17" t="s">
        <v>139</v>
      </c>
      <c r="H3" s="173" t="s">
        <v>140</v>
      </c>
      <c r="I3" s="174"/>
      <c r="J3" s="175"/>
      <c r="K3" s="17" t="s">
        <v>142</v>
      </c>
      <c r="L3" s="17" t="s">
        <v>141</v>
      </c>
      <c r="M3" s="17" t="s">
        <v>143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13716</v>
      </c>
      <c r="F9" s="72">
        <f t="shared" ref="F9:M9" si="1">F10+F19</f>
        <v>15984</v>
      </c>
      <c r="G9" s="72">
        <f t="shared" si="1"/>
        <v>16806</v>
      </c>
      <c r="H9" s="73">
        <f t="shared" si="1"/>
        <v>15724</v>
      </c>
      <c r="I9" s="72">
        <f t="shared" si="1"/>
        <v>15724</v>
      </c>
      <c r="J9" s="74">
        <f t="shared" si="1"/>
        <v>16088</v>
      </c>
      <c r="K9" s="72">
        <f t="shared" si="1"/>
        <v>19015</v>
      </c>
      <c r="L9" s="72">
        <f t="shared" si="1"/>
        <v>20165</v>
      </c>
      <c r="M9" s="72">
        <f t="shared" si="1"/>
        <v>21300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12355</v>
      </c>
      <c r="F10" s="100">
        <f t="shared" ref="F10:M10" si="2">SUM(F11:F13)</f>
        <v>15976</v>
      </c>
      <c r="G10" s="100">
        <f t="shared" si="2"/>
        <v>16806</v>
      </c>
      <c r="H10" s="101">
        <f t="shared" si="2"/>
        <v>15724</v>
      </c>
      <c r="I10" s="100">
        <f t="shared" si="2"/>
        <v>15724</v>
      </c>
      <c r="J10" s="102">
        <f t="shared" si="2"/>
        <v>16088</v>
      </c>
      <c r="K10" s="100">
        <f t="shared" si="2"/>
        <v>19015</v>
      </c>
      <c r="L10" s="100">
        <f t="shared" si="2"/>
        <v>20165</v>
      </c>
      <c r="M10" s="100">
        <f t="shared" si="2"/>
        <v>21300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3288</v>
      </c>
      <c r="F11" s="79">
        <v>4364</v>
      </c>
      <c r="G11" s="79">
        <v>4843</v>
      </c>
      <c r="H11" s="80">
        <v>4217</v>
      </c>
      <c r="I11" s="79">
        <v>4217</v>
      </c>
      <c r="J11" s="81">
        <v>4217</v>
      </c>
      <c r="K11" s="79">
        <v>3642</v>
      </c>
      <c r="L11" s="79">
        <v>3660</v>
      </c>
      <c r="M11" s="79">
        <v>3679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1504</v>
      </c>
      <c r="F12" s="86">
        <v>1581</v>
      </c>
      <c r="G12" s="86">
        <v>1530</v>
      </c>
      <c r="H12" s="87">
        <v>1605</v>
      </c>
      <c r="I12" s="86">
        <v>1605</v>
      </c>
      <c r="J12" s="88">
        <v>1605</v>
      </c>
      <c r="K12" s="86">
        <v>1638</v>
      </c>
      <c r="L12" s="86">
        <v>1634</v>
      </c>
      <c r="M12" s="86">
        <v>1636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7563</v>
      </c>
      <c r="F13" s="86">
        <v>10031</v>
      </c>
      <c r="G13" s="86">
        <v>10433</v>
      </c>
      <c r="H13" s="87">
        <v>9902</v>
      </c>
      <c r="I13" s="86">
        <v>9902</v>
      </c>
      <c r="J13" s="88">
        <v>10266</v>
      </c>
      <c r="K13" s="86">
        <v>13735</v>
      </c>
      <c r="L13" s="86">
        <v>14871</v>
      </c>
      <c r="M13" s="86">
        <v>15985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3448</v>
      </c>
      <c r="F15" s="79">
        <v>4188</v>
      </c>
      <c r="G15" s="79">
        <v>2973</v>
      </c>
      <c r="H15" s="80">
        <v>4005</v>
      </c>
      <c r="I15" s="79">
        <v>4005</v>
      </c>
      <c r="J15" s="81">
        <v>4005</v>
      </c>
      <c r="K15" s="79">
        <v>6684</v>
      </c>
      <c r="L15" s="79">
        <v>7339</v>
      </c>
      <c r="M15" s="81">
        <v>7933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1608</v>
      </c>
      <c r="F16" s="86">
        <v>2007</v>
      </c>
      <c r="G16" s="86">
        <v>2050</v>
      </c>
      <c r="H16" s="87">
        <v>2647</v>
      </c>
      <c r="I16" s="86">
        <v>2647</v>
      </c>
      <c r="J16" s="88">
        <v>2647</v>
      </c>
      <c r="K16" s="86">
        <v>2642</v>
      </c>
      <c r="L16" s="86">
        <v>2826</v>
      </c>
      <c r="M16" s="88">
        <v>3024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1315</v>
      </c>
      <c r="F17" s="86">
        <v>1027</v>
      </c>
      <c r="G17" s="86">
        <v>1430</v>
      </c>
      <c r="H17" s="87">
        <v>1450</v>
      </c>
      <c r="I17" s="86">
        <v>1450</v>
      </c>
      <c r="J17" s="88">
        <v>1450</v>
      </c>
      <c r="K17" s="86">
        <v>1575</v>
      </c>
      <c r="L17" s="86">
        <v>1685</v>
      </c>
      <c r="M17" s="88">
        <v>1803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330</v>
      </c>
      <c r="F18" s="93">
        <v>393</v>
      </c>
      <c r="G18" s="93">
        <v>186</v>
      </c>
      <c r="H18" s="94">
        <v>400</v>
      </c>
      <c r="I18" s="93">
        <v>400</v>
      </c>
      <c r="J18" s="95">
        <v>400</v>
      </c>
      <c r="K18" s="93">
        <v>503</v>
      </c>
      <c r="L18" s="93">
        <v>549</v>
      </c>
      <c r="M18" s="95">
        <v>598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1361</v>
      </c>
      <c r="F19" s="100">
        <v>8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1487</v>
      </c>
      <c r="F29" s="72">
        <v>111</v>
      </c>
      <c r="G29" s="72">
        <v>705</v>
      </c>
      <c r="H29" s="73">
        <v>0</v>
      </c>
      <c r="I29" s="72">
        <v>0</v>
      </c>
      <c r="J29" s="74">
        <v>868</v>
      </c>
      <c r="K29" s="72">
        <v>500</v>
      </c>
      <c r="L29" s="72">
        <v>500</v>
      </c>
      <c r="M29" s="72">
        <v>500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24</v>
      </c>
      <c r="F31" s="131">
        <f t="shared" ref="F31:M31" si="4">SUM(F32:F34)</f>
        <v>44</v>
      </c>
      <c r="G31" s="131">
        <f t="shared" si="4"/>
        <v>27</v>
      </c>
      <c r="H31" s="132">
        <f t="shared" si="4"/>
        <v>20</v>
      </c>
      <c r="I31" s="131">
        <f t="shared" si="4"/>
        <v>20</v>
      </c>
      <c r="J31" s="133">
        <f t="shared" si="4"/>
        <v>233</v>
      </c>
      <c r="K31" s="131">
        <f t="shared" si="4"/>
        <v>20</v>
      </c>
      <c r="L31" s="131">
        <f t="shared" si="4"/>
        <v>21</v>
      </c>
      <c r="M31" s="131">
        <f t="shared" si="4"/>
        <v>22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16</v>
      </c>
      <c r="F32" s="79">
        <v>30</v>
      </c>
      <c r="G32" s="79">
        <v>19</v>
      </c>
      <c r="H32" s="80">
        <v>20</v>
      </c>
      <c r="I32" s="79">
        <v>20</v>
      </c>
      <c r="J32" s="81">
        <v>233</v>
      </c>
      <c r="K32" s="79">
        <v>20</v>
      </c>
      <c r="L32" s="79">
        <v>21</v>
      </c>
      <c r="M32" s="79">
        <v>22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8</v>
      </c>
      <c r="F34" s="93">
        <v>14</v>
      </c>
      <c r="G34" s="93">
        <v>8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733</v>
      </c>
      <c r="F36" s="72">
        <f t="shared" ref="F36:M36" si="5">SUM(F37:F38)</f>
        <v>5218</v>
      </c>
      <c r="G36" s="72">
        <f t="shared" si="5"/>
        <v>2730</v>
      </c>
      <c r="H36" s="73">
        <f t="shared" si="5"/>
        <v>3240</v>
      </c>
      <c r="I36" s="72">
        <f t="shared" si="5"/>
        <v>3240</v>
      </c>
      <c r="J36" s="74">
        <f t="shared" si="5"/>
        <v>3750</v>
      </c>
      <c r="K36" s="72">
        <f t="shared" si="5"/>
        <v>3801</v>
      </c>
      <c r="L36" s="72">
        <f t="shared" si="5"/>
        <v>3976</v>
      </c>
      <c r="M36" s="72">
        <f t="shared" si="5"/>
        <v>4186.7280000000001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733</v>
      </c>
      <c r="F38" s="93">
        <v>5218</v>
      </c>
      <c r="G38" s="93">
        <v>2730</v>
      </c>
      <c r="H38" s="94">
        <v>3240</v>
      </c>
      <c r="I38" s="93">
        <v>3240</v>
      </c>
      <c r="J38" s="95">
        <v>3750</v>
      </c>
      <c r="K38" s="93">
        <v>3801</v>
      </c>
      <c r="L38" s="93">
        <v>3976</v>
      </c>
      <c r="M38" s="93">
        <v>4186.7280000000001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2574</v>
      </c>
      <c r="F39" s="72">
        <v>1330</v>
      </c>
      <c r="G39" s="72">
        <v>1835</v>
      </c>
      <c r="H39" s="73">
        <v>500</v>
      </c>
      <c r="I39" s="72">
        <v>500</v>
      </c>
      <c r="J39" s="74">
        <v>1701</v>
      </c>
      <c r="K39" s="72">
        <v>500</v>
      </c>
      <c r="L39" s="72">
        <v>500</v>
      </c>
      <c r="M39" s="72">
        <v>526.5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18534</v>
      </c>
      <c r="F40" s="46">
        <f t="shared" ref="F40:M40" si="6">F4+F9+F21+F29+F31+F36+F39</f>
        <v>22687</v>
      </c>
      <c r="G40" s="46">
        <f t="shared" si="6"/>
        <v>22103</v>
      </c>
      <c r="H40" s="47">
        <f t="shared" si="6"/>
        <v>19484</v>
      </c>
      <c r="I40" s="46">
        <f t="shared" si="6"/>
        <v>19484</v>
      </c>
      <c r="J40" s="48">
        <f t="shared" si="6"/>
        <v>22640</v>
      </c>
      <c r="K40" s="46">
        <f t="shared" si="6"/>
        <v>23836</v>
      </c>
      <c r="L40" s="46">
        <f t="shared" si="6"/>
        <v>25162</v>
      </c>
      <c r="M40" s="46">
        <f t="shared" si="6"/>
        <v>26535.227999999999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138</v>
      </c>
      <c r="G3" s="17" t="s">
        <v>139</v>
      </c>
      <c r="H3" s="173" t="s">
        <v>140</v>
      </c>
      <c r="I3" s="174"/>
      <c r="J3" s="175"/>
      <c r="K3" s="17" t="s">
        <v>142</v>
      </c>
      <c r="L3" s="17" t="s">
        <v>141</v>
      </c>
      <c r="M3" s="17" t="s">
        <v>143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1309684</v>
      </c>
      <c r="F4" s="72">
        <f t="shared" ref="F4:M4" si="0">F5+F8+F47</f>
        <v>1570439</v>
      </c>
      <c r="G4" s="72">
        <f t="shared" si="0"/>
        <v>1883302</v>
      </c>
      <c r="H4" s="73">
        <f t="shared" si="0"/>
        <v>1931870</v>
      </c>
      <c r="I4" s="72">
        <f t="shared" si="0"/>
        <v>1917165</v>
      </c>
      <c r="J4" s="74">
        <f t="shared" si="0"/>
        <v>1917165</v>
      </c>
      <c r="K4" s="72">
        <f t="shared" si="0"/>
        <v>2029984</v>
      </c>
      <c r="L4" s="72">
        <f t="shared" si="0"/>
        <v>2068949</v>
      </c>
      <c r="M4" s="72">
        <f t="shared" si="0"/>
        <v>2161901.0300000003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673107</v>
      </c>
      <c r="F5" s="100">
        <f t="shared" ref="F5:M5" si="1">SUM(F6:F7)</f>
        <v>784502</v>
      </c>
      <c r="G5" s="100">
        <f t="shared" si="1"/>
        <v>846583</v>
      </c>
      <c r="H5" s="101">
        <f t="shared" si="1"/>
        <v>923226</v>
      </c>
      <c r="I5" s="100">
        <f t="shared" si="1"/>
        <v>919191</v>
      </c>
      <c r="J5" s="102">
        <f t="shared" si="1"/>
        <v>919191</v>
      </c>
      <c r="K5" s="100">
        <f t="shared" si="1"/>
        <v>984815</v>
      </c>
      <c r="L5" s="100">
        <f t="shared" si="1"/>
        <v>1035600</v>
      </c>
      <c r="M5" s="100">
        <f t="shared" si="1"/>
        <v>1091766.814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577524</v>
      </c>
      <c r="F6" s="79">
        <v>679833</v>
      </c>
      <c r="G6" s="79">
        <v>734071</v>
      </c>
      <c r="H6" s="80">
        <v>800427</v>
      </c>
      <c r="I6" s="79">
        <v>796392</v>
      </c>
      <c r="J6" s="81">
        <v>796392</v>
      </c>
      <c r="K6" s="79">
        <v>854651</v>
      </c>
      <c r="L6" s="79">
        <v>899276</v>
      </c>
      <c r="M6" s="79">
        <v>948164.64199999999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95583</v>
      </c>
      <c r="F7" s="93">
        <v>104669</v>
      </c>
      <c r="G7" s="93">
        <v>112512</v>
      </c>
      <c r="H7" s="94">
        <v>122799</v>
      </c>
      <c r="I7" s="93">
        <v>122799</v>
      </c>
      <c r="J7" s="95">
        <v>122799</v>
      </c>
      <c r="K7" s="93">
        <v>130164</v>
      </c>
      <c r="L7" s="93">
        <v>136324</v>
      </c>
      <c r="M7" s="93">
        <v>143602.17200000002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636534</v>
      </c>
      <c r="F8" s="100">
        <f t="shared" ref="F8:M8" si="2">SUM(F9:F46)</f>
        <v>785883</v>
      </c>
      <c r="G8" s="100">
        <f t="shared" si="2"/>
        <v>1036692</v>
      </c>
      <c r="H8" s="101">
        <f t="shared" si="2"/>
        <v>1008644</v>
      </c>
      <c r="I8" s="100">
        <f t="shared" si="2"/>
        <v>997974</v>
      </c>
      <c r="J8" s="102">
        <f t="shared" si="2"/>
        <v>997974</v>
      </c>
      <c r="K8" s="100">
        <f t="shared" si="2"/>
        <v>1045169</v>
      </c>
      <c r="L8" s="100">
        <f t="shared" si="2"/>
        <v>1033349</v>
      </c>
      <c r="M8" s="100">
        <f t="shared" si="2"/>
        <v>1070134.216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238</v>
      </c>
      <c r="F9" s="79">
        <v>127</v>
      </c>
      <c r="G9" s="79">
        <v>102</v>
      </c>
      <c r="H9" s="80">
        <v>1842</v>
      </c>
      <c r="I9" s="79">
        <v>1842</v>
      </c>
      <c r="J9" s="81">
        <v>1842</v>
      </c>
      <c r="K9" s="79">
        <v>1941</v>
      </c>
      <c r="L9" s="79">
        <v>2030</v>
      </c>
      <c r="M9" s="79">
        <v>2137.5899999999997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8706</v>
      </c>
      <c r="F10" s="86">
        <v>15042</v>
      </c>
      <c r="G10" s="86">
        <v>22278</v>
      </c>
      <c r="H10" s="87">
        <v>12120</v>
      </c>
      <c r="I10" s="86">
        <v>12120</v>
      </c>
      <c r="J10" s="88">
        <v>12120</v>
      </c>
      <c r="K10" s="86">
        <v>12895</v>
      </c>
      <c r="L10" s="86">
        <v>12540</v>
      </c>
      <c r="M10" s="86">
        <v>13204.619999999999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6904</v>
      </c>
      <c r="F11" s="86">
        <v>8634</v>
      </c>
      <c r="G11" s="86">
        <v>6692</v>
      </c>
      <c r="H11" s="87">
        <v>16028</v>
      </c>
      <c r="I11" s="86">
        <v>16028</v>
      </c>
      <c r="J11" s="88">
        <v>16028</v>
      </c>
      <c r="K11" s="86">
        <v>16985</v>
      </c>
      <c r="L11" s="86">
        <v>17766</v>
      </c>
      <c r="M11" s="86">
        <v>18707.597999999998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4472</v>
      </c>
      <c r="F12" s="86">
        <v>3961</v>
      </c>
      <c r="G12" s="86">
        <v>4295</v>
      </c>
      <c r="H12" s="87">
        <v>4627</v>
      </c>
      <c r="I12" s="86">
        <v>4627</v>
      </c>
      <c r="J12" s="88">
        <v>4627</v>
      </c>
      <c r="K12" s="86">
        <v>4869</v>
      </c>
      <c r="L12" s="86">
        <v>5093</v>
      </c>
      <c r="M12" s="86">
        <v>5362.9290000000001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5286</v>
      </c>
      <c r="F13" s="86">
        <v>6486</v>
      </c>
      <c r="G13" s="86">
        <v>12369</v>
      </c>
      <c r="H13" s="87">
        <v>6046</v>
      </c>
      <c r="I13" s="86">
        <v>1665</v>
      </c>
      <c r="J13" s="88">
        <v>1665</v>
      </c>
      <c r="K13" s="86">
        <v>620</v>
      </c>
      <c r="L13" s="86">
        <v>649</v>
      </c>
      <c r="M13" s="86">
        <v>683.10699999999997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7691</v>
      </c>
      <c r="F14" s="86">
        <v>11661</v>
      </c>
      <c r="G14" s="86">
        <v>8962</v>
      </c>
      <c r="H14" s="87">
        <v>4515</v>
      </c>
      <c r="I14" s="86">
        <v>4515</v>
      </c>
      <c r="J14" s="88">
        <v>4515</v>
      </c>
      <c r="K14" s="86">
        <v>4131</v>
      </c>
      <c r="L14" s="86">
        <v>4322</v>
      </c>
      <c r="M14" s="86">
        <v>4598.4629999999997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31645</v>
      </c>
      <c r="F15" s="86">
        <v>27208</v>
      </c>
      <c r="G15" s="86">
        <v>31815</v>
      </c>
      <c r="H15" s="87">
        <v>37079</v>
      </c>
      <c r="I15" s="86">
        <v>28019</v>
      </c>
      <c r="J15" s="88">
        <v>28019</v>
      </c>
      <c r="K15" s="86">
        <v>28306</v>
      </c>
      <c r="L15" s="86">
        <v>30984</v>
      </c>
      <c r="M15" s="86">
        <v>32697.664000000001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20952</v>
      </c>
      <c r="F16" s="86">
        <v>14263</v>
      </c>
      <c r="G16" s="86">
        <v>18750</v>
      </c>
      <c r="H16" s="87">
        <v>24568</v>
      </c>
      <c r="I16" s="86">
        <v>24568</v>
      </c>
      <c r="J16" s="88">
        <v>24568</v>
      </c>
      <c r="K16" s="86">
        <v>25453</v>
      </c>
      <c r="L16" s="86">
        <v>26125</v>
      </c>
      <c r="M16" s="86">
        <v>27509.625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12351</v>
      </c>
      <c r="F17" s="86">
        <v>3071</v>
      </c>
      <c r="G17" s="86">
        <v>941</v>
      </c>
      <c r="H17" s="87">
        <v>8884</v>
      </c>
      <c r="I17" s="86">
        <v>8884</v>
      </c>
      <c r="J17" s="88">
        <v>8884</v>
      </c>
      <c r="K17" s="86">
        <v>9334</v>
      </c>
      <c r="L17" s="86">
        <v>9763</v>
      </c>
      <c r="M17" s="86">
        <v>10280.438999999998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57019</v>
      </c>
      <c r="F18" s="86">
        <v>49845</v>
      </c>
      <c r="G18" s="86">
        <v>125030</v>
      </c>
      <c r="H18" s="87">
        <v>247415</v>
      </c>
      <c r="I18" s="86">
        <v>247415</v>
      </c>
      <c r="J18" s="88">
        <v>247415</v>
      </c>
      <c r="K18" s="86">
        <v>258756</v>
      </c>
      <c r="L18" s="86">
        <v>236403</v>
      </c>
      <c r="M18" s="86">
        <v>230831.459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138</v>
      </c>
      <c r="F19" s="86">
        <v>1</v>
      </c>
      <c r="G19" s="86">
        <v>5</v>
      </c>
      <c r="H19" s="87">
        <v>894</v>
      </c>
      <c r="I19" s="86">
        <v>894</v>
      </c>
      <c r="J19" s="88">
        <v>894</v>
      </c>
      <c r="K19" s="86">
        <v>944</v>
      </c>
      <c r="L19" s="86">
        <v>989</v>
      </c>
      <c r="M19" s="86">
        <v>1041.4169999999999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8881</v>
      </c>
      <c r="F21" s="86">
        <v>4874</v>
      </c>
      <c r="G21" s="86">
        <v>4410</v>
      </c>
      <c r="H21" s="87">
        <v>7227</v>
      </c>
      <c r="I21" s="86">
        <v>7227</v>
      </c>
      <c r="J21" s="88">
        <v>7227</v>
      </c>
      <c r="K21" s="86">
        <v>7625</v>
      </c>
      <c r="L21" s="86">
        <v>7975</v>
      </c>
      <c r="M21" s="86">
        <v>8397.6750000000011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11864</v>
      </c>
      <c r="F22" s="86">
        <v>31675</v>
      </c>
      <c r="G22" s="86">
        <v>62167</v>
      </c>
      <c r="H22" s="87">
        <v>28097</v>
      </c>
      <c r="I22" s="86">
        <v>28097</v>
      </c>
      <c r="J22" s="88">
        <v>28097</v>
      </c>
      <c r="K22" s="86">
        <v>29277</v>
      </c>
      <c r="L22" s="86">
        <v>30625</v>
      </c>
      <c r="M22" s="86">
        <v>32248.125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137788</v>
      </c>
      <c r="F23" s="86">
        <v>134711</v>
      </c>
      <c r="G23" s="86">
        <v>150679</v>
      </c>
      <c r="H23" s="87">
        <v>153202</v>
      </c>
      <c r="I23" s="86">
        <v>154973</v>
      </c>
      <c r="J23" s="88">
        <v>154973</v>
      </c>
      <c r="K23" s="86">
        <v>178212</v>
      </c>
      <c r="L23" s="86">
        <v>166027</v>
      </c>
      <c r="M23" s="86">
        <v>174826.43099999998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86</v>
      </c>
      <c r="F24" s="86">
        <v>139</v>
      </c>
      <c r="G24" s="86">
        <v>0</v>
      </c>
      <c r="H24" s="87">
        <v>382</v>
      </c>
      <c r="I24" s="86">
        <v>382</v>
      </c>
      <c r="J24" s="88">
        <v>382</v>
      </c>
      <c r="K24" s="86">
        <v>403</v>
      </c>
      <c r="L24" s="86">
        <v>421</v>
      </c>
      <c r="M24" s="86">
        <v>443.31299999999999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18000</v>
      </c>
      <c r="F25" s="86">
        <v>23046</v>
      </c>
      <c r="G25" s="86">
        <v>29782</v>
      </c>
      <c r="H25" s="87">
        <v>24584</v>
      </c>
      <c r="I25" s="86">
        <v>24584</v>
      </c>
      <c r="J25" s="88">
        <v>24584</v>
      </c>
      <c r="K25" s="86">
        <v>28658</v>
      </c>
      <c r="L25" s="86">
        <v>28455</v>
      </c>
      <c r="M25" s="86">
        <v>29963.114999999994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36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79589</v>
      </c>
      <c r="L28" s="86">
        <v>83568</v>
      </c>
      <c r="M28" s="86">
        <v>87997.103999999992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123</v>
      </c>
      <c r="F29" s="86">
        <v>123</v>
      </c>
      <c r="G29" s="86">
        <v>258</v>
      </c>
      <c r="H29" s="87">
        <v>1907</v>
      </c>
      <c r="I29" s="86">
        <v>2907</v>
      </c>
      <c r="J29" s="88">
        <v>2907</v>
      </c>
      <c r="K29" s="86">
        <v>2011</v>
      </c>
      <c r="L29" s="86">
        <v>2104</v>
      </c>
      <c r="M29" s="86">
        <v>2215.5119999999997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8556</v>
      </c>
      <c r="F30" s="86">
        <v>24966</v>
      </c>
      <c r="G30" s="86">
        <v>12188</v>
      </c>
      <c r="H30" s="87">
        <v>2638</v>
      </c>
      <c r="I30" s="86">
        <v>2638</v>
      </c>
      <c r="J30" s="88">
        <v>2638</v>
      </c>
      <c r="K30" s="86">
        <v>2784</v>
      </c>
      <c r="L30" s="86">
        <v>2912</v>
      </c>
      <c r="M30" s="86">
        <v>3066.3360000000002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1471</v>
      </c>
      <c r="F31" s="86">
        <v>1366</v>
      </c>
      <c r="G31" s="86">
        <v>1150</v>
      </c>
      <c r="H31" s="87">
        <v>2558</v>
      </c>
      <c r="I31" s="86">
        <v>2558</v>
      </c>
      <c r="J31" s="88">
        <v>2558</v>
      </c>
      <c r="K31" s="86">
        <v>2700</v>
      </c>
      <c r="L31" s="86">
        <v>2824</v>
      </c>
      <c r="M31" s="86">
        <v>2973.672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3452</v>
      </c>
      <c r="F32" s="86">
        <v>4521</v>
      </c>
      <c r="G32" s="86">
        <v>7901</v>
      </c>
      <c r="H32" s="87">
        <v>3484</v>
      </c>
      <c r="I32" s="86">
        <v>3484</v>
      </c>
      <c r="J32" s="88">
        <v>3484</v>
      </c>
      <c r="K32" s="86">
        <v>3677</v>
      </c>
      <c r="L32" s="86">
        <v>3858</v>
      </c>
      <c r="M32" s="86">
        <v>4062.4739999999997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2930</v>
      </c>
      <c r="F33" s="86">
        <v>1179</v>
      </c>
      <c r="G33" s="86">
        <v>327</v>
      </c>
      <c r="H33" s="87">
        <v>8948</v>
      </c>
      <c r="I33" s="86">
        <v>8948</v>
      </c>
      <c r="J33" s="88">
        <v>8948</v>
      </c>
      <c r="K33" s="86">
        <v>9439</v>
      </c>
      <c r="L33" s="86">
        <v>9873</v>
      </c>
      <c r="M33" s="86">
        <v>10396.268999999998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13694</v>
      </c>
      <c r="F34" s="86">
        <v>10873</v>
      </c>
      <c r="G34" s="86">
        <v>42122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141077</v>
      </c>
      <c r="F37" s="86">
        <v>242816</v>
      </c>
      <c r="G37" s="86">
        <v>283808</v>
      </c>
      <c r="H37" s="87">
        <v>245805</v>
      </c>
      <c r="I37" s="86">
        <v>245805</v>
      </c>
      <c r="J37" s="88">
        <v>245805</v>
      </c>
      <c r="K37" s="86">
        <v>161301</v>
      </c>
      <c r="L37" s="86">
        <v>164739</v>
      </c>
      <c r="M37" s="86">
        <v>173470.16699999996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8194</v>
      </c>
      <c r="F38" s="86">
        <v>10668</v>
      </c>
      <c r="G38" s="86">
        <v>10483</v>
      </c>
      <c r="H38" s="87">
        <v>12200</v>
      </c>
      <c r="I38" s="86">
        <v>12200</v>
      </c>
      <c r="J38" s="88">
        <v>12200</v>
      </c>
      <c r="K38" s="86">
        <v>12902</v>
      </c>
      <c r="L38" s="86">
        <v>13499</v>
      </c>
      <c r="M38" s="86">
        <v>14214.446999999996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16260</v>
      </c>
      <c r="F39" s="86">
        <v>12469</v>
      </c>
      <c r="G39" s="86">
        <v>25544</v>
      </c>
      <c r="H39" s="87">
        <v>16456</v>
      </c>
      <c r="I39" s="86">
        <v>16456</v>
      </c>
      <c r="J39" s="88">
        <v>16456</v>
      </c>
      <c r="K39" s="86">
        <v>17358</v>
      </c>
      <c r="L39" s="86">
        <v>18157</v>
      </c>
      <c r="M39" s="86">
        <v>19119.321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31833</v>
      </c>
      <c r="F40" s="86">
        <v>30567</v>
      </c>
      <c r="G40" s="86">
        <v>48698</v>
      </c>
      <c r="H40" s="87">
        <v>36541</v>
      </c>
      <c r="I40" s="86">
        <v>36541</v>
      </c>
      <c r="J40" s="88">
        <v>36541</v>
      </c>
      <c r="K40" s="86">
        <v>38541</v>
      </c>
      <c r="L40" s="86">
        <v>40314</v>
      </c>
      <c r="M40" s="86">
        <v>42450.642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2421</v>
      </c>
      <c r="F41" s="86">
        <v>5490</v>
      </c>
      <c r="G41" s="86">
        <v>1169</v>
      </c>
      <c r="H41" s="87">
        <v>2220</v>
      </c>
      <c r="I41" s="86">
        <v>2220</v>
      </c>
      <c r="J41" s="88">
        <v>2220</v>
      </c>
      <c r="K41" s="86">
        <v>2341</v>
      </c>
      <c r="L41" s="86">
        <v>2449</v>
      </c>
      <c r="M41" s="86">
        <v>2578.797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59755</v>
      </c>
      <c r="F42" s="86">
        <v>74361</v>
      </c>
      <c r="G42" s="86">
        <v>93803</v>
      </c>
      <c r="H42" s="87">
        <v>73258</v>
      </c>
      <c r="I42" s="86">
        <v>73258</v>
      </c>
      <c r="J42" s="88">
        <v>73258</v>
      </c>
      <c r="K42" s="86">
        <v>77791</v>
      </c>
      <c r="L42" s="86">
        <v>81350</v>
      </c>
      <c r="M42" s="86">
        <v>85661.549999999988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7829</v>
      </c>
      <c r="F43" s="86">
        <v>14350</v>
      </c>
      <c r="G43" s="86">
        <v>12867</v>
      </c>
      <c r="H43" s="87">
        <v>19254</v>
      </c>
      <c r="I43" s="86">
        <v>19254</v>
      </c>
      <c r="J43" s="88">
        <v>19254</v>
      </c>
      <c r="K43" s="86">
        <v>20024</v>
      </c>
      <c r="L43" s="86">
        <v>20943</v>
      </c>
      <c r="M43" s="86">
        <v>22052.978999999999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836</v>
      </c>
      <c r="F44" s="86">
        <v>5839</v>
      </c>
      <c r="G44" s="86">
        <v>8064</v>
      </c>
      <c r="H44" s="87">
        <v>2122</v>
      </c>
      <c r="I44" s="86">
        <v>2122</v>
      </c>
      <c r="J44" s="88">
        <v>2122</v>
      </c>
      <c r="K44" s="86">
        <v>2289</v>
      </c>
      <c r="L44" s="86">
        <v>2395</v>
      </c>
      <c r="M44" s="86">
        <v>2521.9349999999999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6082</v>
      </c>
      <c r="F45" s="86">
        <v>11515</v>
      </c>
      <c r="G45" s="86">
        <v>8324</v>
      </c>
      <c r="H45" s="87">
        <v>3743</v>
      </c>
      <c r="I45" s="86">
        <v>3743</v>
      </c>
      <c r="J45" s="88">
        <v>3743</v>
      </c>
      <c r="K45" s="86">
        <v>4013</v>
      </c>
      <c r="L45" s="86">
        <v>4197</v>
      </c>
      <c r="M45" s="86">
        <v>4419.4409999999998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1709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43</v>
      </c>
      <c r="F47" s="100">
        <f t="shared" ref="F47:M47" si="3">SUM(F48:F49)</f>
        <v>54</v>
      </c>
      <c r="G47" s="100">
        <f t="shared" si="3"/>
        <v>27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43</v>
      </c>
      <c r="F48" s="79">
        <v>54</v>
      </c>
      <c r="G48" s="79">
        <v>27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639291</v>
      </c>
      <c r="F51" s="72">
        <f t="shared" ref="F51:M51" si="4">F52+F59+F62+F63+F64+F72+F73</f>
        <v>661883</v>
      </c>
      <c r="G51" s="72">
        <f t="shared" si="4"/>
        <v>714839</v>
      </c>
      <c r="H51" s="73">
        <f t="shared" si="4"/>
        <v>732790</v>
      </c>
      <c r="I51" s="72">
        <f t="shared" si="4"/>
        <v>738936</v>
      </c>
      <c r="J51" s="74">
        <f t="shared" si="4"/>
        <v>738936</v>
      </c>
      <c r="K51" s="72">
        <f t="shared" si="4"/>
        <v>843247</v>
      </c>
      <c r="L51" s="72">
        <f t="shared" si="4"/>
        <v>827108</v>
      </c>
      <c r="M51" s="72">
        <f t="shared" si="4"/>
        <v>871615.80399999989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7268</v>
      </c>
      <c r="F52" s="79">
        <f t="shared" ref="F52:M52" si="5">F53+F56</f>
        <v>1548</v>
      </c>
      <c r="G52" s="79">
        <f t="shared" si="5"/>
        <v>1224</v>
      </c>
      <c r="H52" s="80">
        <f t="shared" si="5"/>
        <v>1472</v>
      </c>
      <c r="I52" s="79">
        <f t="shared" si="5"/>
        <v>1472</v>
      </c>
      <c r="J52" s="81">
        <f t="shared" si="5"/>
        <v>1472</v>
      </c>
      <c r="K52" s="79">
        <f t="shared" si="5"/>
        <v>1533</v>
      </c>
      <c r="L52" s="79">
        <f t="shared" si="5"/>
        <v>1602</v>
      </c>
      <c r="M52" s="79">
        <f t="shared" si="5"/>
        <v>1633.9059999999999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308</v>
      </c>
      <c r="F53" s="93">
        <f t="shared" ref="F53:M53" si="6">SUM(F54:F55)</f>
        <v>648</v>
      </c>
      <c r="G53" s="93">
        <f t="shared" si="6"/>
        <v>1207</v>
      </c>
      <c r="H53" s="94">
        <f t="shared" si="6"/>
        <v>472</v>
      </c>
      <c r="I53" s="93">
        <f t="shared" si="6"/>
        <v>472</v>
      </c>
      <c r="J53" s="95">
        <f t="shared" si="6"/>
        <v>472</v>
      </c>
      <c r="K53" s="93">
        <f t="shared" si="6"/>
        <v>533</v>
      </c>
      <c r="L53" s="93">
        <f t="shared" si="6"/>
        <v>602</v>
      </c>
      <c r="M53" s="93">
        <f t="shared" si="6"/>
        <v>633.90599999999995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308</v>
      </c>
      <c r="F55" s="93">
        <v>648</v>
      </c>
      <c r="G55" s="93">
        <v>1207</v>
      </c>
      <c r="H55" s="94">
        <v>472</v>
      </c>
      <c r="I55" s="93">
        <v>472</v>
      </c>
      <c r="J55" s="95">
        <v>472</v>
      </c>
      <c r="K55" s="93">
        <v>533</v>
      </c>
      <c r="L55" s="93">
        <v>602</v>
      </c>
      <c r="M55" s="93">
        <v>633.90599999999995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6960</v>
      </c>
      <c r="F56" s="100">
        <f t="shared" ref="F56:M56" si="7">SUM(F57:F58)</f>
        <v>900</v>
      </c>
      <c r="G56" s="100">
        <f t="shared" si="7"/>
        <v>17</v>
      </c>
      <c r="H56" s="101">
        <f t="shared" si="7"/>
        <v>1000</v>
      </c>
      <c r="I56" s="100">
        <f t="shared" si="7"/>
        <v>1000</v>
      </c>
      <c r="J56" s="102">
        <f t="shared" si="7"/>
        <v>1000</v>
      </c>
      <c r="K56" s="100">
        <f t="shared" si="7"/>
        <v>1000</v>
      </c>
      <c r="L56" s="100">
        <f t="shared" si="7"/>
        <v>1000</v>
      </c>
      <c r="M56" s="100">
        <f t="shared" si="7"/>
        <v>1000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6960</v>
      </c>
      <c r="F57" s="79">
        <v>900</v>
      </c>
      <c r="G57" s="79">
        <v>17</v>
      </c>
      <c r="H57" s="80">
        <v>1000</v>
      </c>
      <c r="I57" s="79">
        <v>1000</v>
      </c>
      <c r="J57" s="81">
        <v>1000</v>
      </c>
      <c r="K57" s="79">
        <v>1000</v>
      </c>
      <c r="L57" s="79">
        <v>1000</v>
      </c>
      <c r="M57" s="79">
        <v>1000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535454</v>
      </c>
      <c r="F59" s="100">
        <f t="shared" ref="F59:M59" si="8">SUM(F60:F61)</f>
        <v>592078</v>
      </c>
      <c r="G59" s="100">
        <f t="shared" si="8"/>
        <v>615653</v>
      </c>
      <c r="H59" s="101">
        <f t="shared" si="8"/>
        <v>669034</v>
      </c>
      <c r="I59" s="100">
        <f t="shared" si="8"/>
        <v>668916</v>
      </c>
      <c r="J59" s="102">
        <f t="shared" si="8"/>
        <v>668916</v>
      </c>
      <c r="K59" s="100">
        <f t="shared" si="8"/>
        <v>764305</v>
      </c>
      <c r="L59" s="100">
        <f t="shared" si="8"/>
        <v>757912</v>
      </c>
      <c r="M59" s="100">
        <f t="shared" si="8"/>
        <v>798805.41599999997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535454</v>
      </c>
      <c r="F61" s="93">
        <v>592078</v>
      </c>
      <c r="G61" s="93">
        <v>615653</v>
      </c>
      <c r="H61" s="94">
        <v>669034</v>
      </c>
      <c r="I61" s="93">
        <v>668916</v>
      </c>
      <c r="J61" s="95">
        <v>668916</v>
      </c>
      <c r="K61" s="93">
        <v>764305</v>
      </c>
      <c r="L61" s="93">
        <v>757912</v>
      </c>
      <c r="M61" s="93">
        <v>798805.41599999997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86370</v>
      </c>
      <c r="F64" s="93">
        <f t="shared" ref="F64:M64" si="9">F65+F68</f>
        <v>47561</v>
      </c>
      <c r="G64" s="93">
        <f t="shared" si="9"/>
        <v>71008</v>
      </c>
      <c r="H64" s="94">
        <f t="shared" si="9"/>
        <v>50792</v>
      </c>
      <c r="I64" s="93">
        <f t="shared" si="9"/>
        <v>54792</v>
      </c>
      <c r="J64" s="95">
        <f t="shared" si="9"/>
        <v>54792</v>
      </c>
      <c r="K64" s="93">
        <f t="shared" si="9"/>
        <v>65252</v>
      </c>
      <c r="L64" s="93">
        <f t="shared" si="9"/>
        <v>55146</v>
      </c>
      <c r="M64" s="93">
        <f t="shared" si="9"/>
        <v>58068.73799999999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86370</v>
      </c>
      <c r="F65" s="100">
        <f t="shared" ref="F65:M65" si="10">SUM(F66:F67)</f>
        <v>47561</v>
      </c>
      <c r="G65" s="100">
        <f t="shared" si="10"/>
        <v>69569</v>
      </c>
      <c r="H65" s="101">
        <f t="shared" si="10"/>
        <v>50792</v>
      </c>
      <c r="I65" s="100">
        <f t="shared" si="10"/>
        <v>50792</v>
      </c>
      <c r="J65" s="102">
        <f t="shared" si="10"/>
        <v>50792</v>
      </c>
      <c r="K65" s="100">
        <f t="shared" si="10"/>
        <v>65252</v>
      </c>
      <c r="L65" s="100">
        <f t="shared" si="10"/>
        <v>55146</v>
      </c>
      <c r="M65" s="100">
        <f t="shared" si="10"/>
        <v>58068.73799999999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86370</v>
      </c>
      <c r="F67" s="93">
        <v>47561</v>
      </c>
      <c r="G67" s="93">
        <v>69569</v>
      </c>
      <c r="H67" s="94">
        <v>50792</v>
      </c>
      <c r="I67" s="93">
        <v>50792</v>
      </c>
      <c r="J67" s="95">
        <v>50792</v>
      </c>
      <c r="K67" s="93">
        <v>65252</v>
      </c>
      <c r="L67" s="93">
        <v>55146</v>
      </c>
      <c r="M67" s="95">
        <v>58068.73799999999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1439</v>
      </c>
      <c r="H68" s="87">
        <f t="shared" si="11"/>
        <v>0</v>
      </c>
      <c r="I68" s="86">
        <f t="shared" si="11"/>
        <v>4000</v>
      </c>
      <c r="J68" s="88">
        <f t="shared" si="11"/>
        <v>4000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1439</v>
      </c>
      <c r="H70" s="94">
        <v>0</v>
      </c>
      <c r="I70" s="93">
        <v>4000</v>
      </c>
      <c r="J70" s="95">
        <v>4000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3086</v>
      </c>
      <c r="F72" s="86">
        <v>9295</v>
      </c>
      <c r="G72" s="86">
        <v>15291</v>
      </c>
      <c r="H72" s="87">
        <v>5627</v>
      </c>
      <c r="I72" s="86">
        <v>6627</v>
      </c>
      <c r="J72" s="88">
        <v>6627</v>
      </c>
      <c r="K72" s="86">
        <v>5940</v>
      </c>
      <c r="L72" s="86">
        <v>6195</v>
      </c>
      <c r="M72" s="86">
        <v>6523.3349999999991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7113</v>
      </c>
      <c r="F73" s="86">
        <f t="shared" ref="F73:M73" si="12">SUM(F74:F75)</f>
        <v>11401</v>
      </c>
      <c r="G73" s="86">
        <f t="shared" si="12"/>
        <v>11663</v>
      </c>
      <c r="H73" s="87">
        <f t="shared" si="12"/>
        <v>5865</v>
      </c>
      <c r="I73" s="86">
        <f t="shared" si="12"/>
        <v>7129</v>
      </c>
      <c r="J73" s="88">
        <f t="shared" si="12"/>
        <v>7129</v>
      </c>
      <c r="K73" s="86">
        <f t="shared" si="12"/>
        <v>6217</v>
      </c>
      <c r="L73" s="86">
        <f t="shared" si="12"/>
        <v>6253</v>
      </c>
      <c r="M73" s="86">
        <f t="shared" si="12"/>
        <v>6584.4089999999997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7113</v>
      </c>
      <c r="F74" s="79">
        <v>8307</v>
      </c>
      <c r="G74" s="79">
        <v>10989</v>
      </c>
      <c r="H74" s="80">
        <v>5865</v>
      </c>
      <c r="I74" s="79">
        <v>7129</v>
      </c>
      <c r="J74" s="81">
        <v>7129</v>
      </c>
      <c r="K74" s="79">
        <v>6217</v>
      </c>
      <c r="L74" s="79">
        <v>6253</v>
      </c>
      <c r="M74" s="79">
        <v>6584.4089999999997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3094</v>
      </c>
      <c r="G75" s="93">
        <v>674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96881</v>
      </c>
      <c r="F77" s="72">
        <f t="shared" ref="F77:M77" si="13">F78+F81+F84+F85+F86+F87+F88</f>
        <v>242634</v>
      </c>
      <c r="G77" s="72">
        <f t="shared" si="13"/>
        <v>251071</v>
      </c>
      <c r="H77" s="73">
        <f t="shared" si="13"/>
        <v>197922</v>
      </c>
      <c r="I77" s="72">
        <f t="shared" si="13"/>
        <v>193922</v>
      </c>
      <c r="J77" s="74">
        <f t="shared" si="13"/>
        <v>193922</v>
      </c>
      <c r="K77" s="72">
        <f t="shared" si="13"/>
        <v>196924</v>
      </c>
      <c r="L77" s="72">
        <f t="shared" si="13"/>
        <v>197480</v>
      </c>
      <c r="M77" s="72">
        <f t="shared" si="13"/>
        <v>207946.44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44738</v>
      </c>
      <c r="F78" s="100">
        <f t="shared" ref="F78:M78" si="14">SUM(F79:F80)</f>
        <v>96623</v>
      </c>
      <c r="G78" s="100">
        <f t="shared" si="14"/>
        <v>155083</v>
      </c>
      <c r="H78" s="101">
        <f t="shared" si="14"/>
        <v>144868</v>
      </c>
      <c r="I78" s="100">
        <f t="shared" si="14"/>
        <v>140868</v>
      </c>
      <c r="J78" s="102">
        <f t="shared" si="14"/>
        <v>140868</v>
      </c>
      <c r="K78" s="100">
        <f t="shared" si="14"/>
        <v>140687</v>
      </c>
      <c r="L78" s="100">
        <f t="shared" si="14"/>
        <v>138342</v>
      </c>
      <c r="M78" s="100">
        <f t="shared" si="14"/>
        <v>145674.12599999999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17230</v>
      </c>
      <c r="F79" s="79">
        <v>7158</v>
      </c>
      <c r="G79" s="79">
        <v>21466</v>
      </c>
      <c r="H79" s="80">
        <v>17980</v>
      </c>
      <c r="I79" s="79">
        <v>17980</v>
      </c>
      <c r="J79" s="81">
        <v>17980</v>
      </c>
      <c r="K79" s="79">
        <v>18969</v>
      </c>
      <c r="L79" s="79">
        <v>19917</v>
      </c>
      <c r="M79" s="79">
        <v>20972.600999999999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27508</v>
      </c>
      <c r="F80" s="93">
        <v>89465</v>
      </c>
      <c r="G80" s="93">
        <v>133617</v>
      </c>
      <c r="H80" s="94">
        <v>126888</v>
      </c>
      <c r="I80" s="93">
        <v>122888</v>
      </c>
      <c r="J80" s="95">
        <v>122888</v>
      </c>
      <c r="K80" s="93">
        <v>121718</v>
      </c>
      <c r="L80" s="93">
        <v>118425</v>
      </c>
      <c r="M80" s="93">
        <v>124701.52499999999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51616</v>
      </c>
      <c r="F81" s="86">
        <f t="shared" ref="F81:M81" si="15">SUM(F82:F83)</f>
        <v>138414</v>
      </c>
      <c r="G81" s="86">
        <f t="shared" si="15"/>
        <v>85768</v>
      </c>
      <c r="H81" s="87">
        <f t="shared" si="15"/>
        <v>52017</v>
      </c>
      <c r="I81" s="86">
        <f t="shared" si="15"/>
        <v>52017</v>
      </c>
      <c r="J81" s="88">
        <f t="shared" si="15"/>
        <v>52017</v>
      </c>
      <c r="K81" s="86">
        <f t="shared" si="15"/>
        <v>55138</v>
      </c>
      <c r="L81" s="86">
        <f t="shared" si="15"/>
        <v>57994</v>
      </c>
      <c r="M81" s="86">
        <f t="shared" si="15"/>
        <v>61067.681999999993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4016</v>
      </c>
      <c r="F82" s="79">
        <v>27266</v>
      </c>
      <c r="G82" s="79">
        <v>50065</v>
      </c>
      <c r="H82" s="80">
        <v>17523</v>
      </c>
      <c r="I82" s="79">
        <v>17523</v>
      </c>
      <c r="J82" s="81">
        <v>17523</v>
      </c>
      <c r="K82" s="79">
        <v>18305</v>
      </c>
      <c r="L82" s="79">
        <v>19147</v>
      </c>
      <c r="M82" s="79">
        <v>20161.790999999997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47600</v>
      </c>
      <c r="F83" s="93">
        <v>111148</v>
      </c>
      <c r="G83" s="93">
        <v>35703</v>
      </c>
      <c r="H83" s="94">
        <v>34494</v>
      </c>
      <c r="I83" s="93">
        <v>34494</v>
      </c>
      <c r="J83" s="95">
        <v>34494</v>
      </c>
      <c r="K83" s="93">
        <v>36833</v>
      </c>
      <c r="L83" s="93">
        <v>38847</v>
      </c>
      <c r="M83" s="93">
        <v>40905.890999999996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138</v>
      </c>
      <c r="F86" s="86">
        <v>7354</v>
      </c>
      <c r="G86" s="86">
        <v>9542</v>
      </c>
      <c r="H86" s="87">
        <v>553</v>
      </c>
      <c r="I86" s="86">
        <v>553</v>
      </c>
      <c r="J86" s="88">
        <v>553</v>
      </c>
      <c r="K86" s="86">
        <v>586</v>
      </c>
      <c r="L86" s="86">
        <v>609</v>
      </c>
      <c r="M86" s="86">
        <v>641.27700000000004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389</v>
      </c>
      <c r="F88" s="86">
        <v>243</v>
      </c>
      <c r="G88" s="86">
        <v>678</v>
      </c>
      <c r="H88" s="87">
        <v>484</v>
      </c>
      <c r="I88" s="86">
        <v>484</v>
      </c>
      <c r="J88" s="88">
        <v>484</v>
      </c>
      <c r="K88" s="86">
        <v>513</v>
      </c>
      <c r="L88" s="86">
        <v>535</v>
      </c>
      <c r="M88" s="86">
        <v>563.3549999999999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422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2045856</v>
      </c>
      <c r="F92" s="46">
        <f t="shared" ref="F92:M92" si="16">F4+F51+F77+F90</f>
        <v>2475378</v>
      </c>
      <c r="G92" s="46">
        <f t="shared" si="16"/>
        <v>2849212</v>
      </c>
      <c r="H92" s="47">
        <f t="shared" si="16"/>
        <v>2862582</v>
      </c>
      <c r="I92" s="46">
        <f t="shared" si="16"/>
        <v>2850023</v>
      </c>
      <c r="J92" s="48">
        <f t="shared" si="16"/>
        <v>2850023</v>
      </c>
      <c r="K92" s="46">
        <f t="shared" si="16"/>
        <v>3070155</v>
      </c>
      <c r="L92" s="46">
        <f t="shared" si="16"/>
        <v>3093537</v>
      </c>
      <c r="M92" s="46">
        <f t="shared" si="16"/>
        <v>3241463.2740000002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138</v>
      </c>
      <c r="G3" s="17" t="s">
        <v>139</v>
      </c>
      <c r="H3" s="173" t="s">
        <v>140</v>
      </c>
      <c r="I3" s="174"/>
      <c r="J3" s="175"/>
      <c r="K3" s="17" t="s">
        <v>142</v>
      </c>
      <c r="L3" s="17" t="s">
        <v>141</v>
      </c>
      <c r="M3" s="17" t="s">
        <v>143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224802</v>
      </c>
      <c r="F4" s="72">
        <f t="shared" ref="F4:M4" si="0">F5+F8+F47</f>
        <v>221814</v>
      </c>
      <c r="G4" s="72">
        <f t="shared" si="0"/>
        <v>277769</v>
      </c>
      <c r="H4" s="73">
        <f t="shared" si="0"/>
        <v>285150</v>
      </c>
      <c r="I4" s="72">
        <f t="shared" si="0"/>
        <v>272254</v>
      </c>
      <c r="J4" s="74">
        <f t="shared" si="0"/>
        <v>272254</v>
      </c>
      <c r="K4" s="72">
        <f t="shared" si="0"/>
        <v>287051</v>
      </c>
      <c r="L4" s="72">
        <f t="shared" si="0"/>
        <v>300821</v>
      </c>
      <c r="M4" s="72">
        <f t="shared" si="0"/>
        <v>317069.67199999996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102392</v>
      </c>
      <c r="F5" s="100">
        <f t="shared" ref="F5:M5" si="1">SUM(F6:F7)</f>
        <v>118785</v>
      </c>
      <c r="G5" s="100">
        <f t="shared" si="1"/>
        <v>129938</v>
      </c>
      <c r="H5" s="101">
        <f t="shared" si="1"/>
        <v>136330</v>
      </c>
      <c r="I5" s="100">
        <f t="shared" si="1"/>
        <v>135875</v>
      </c>
      <c r="J5" s="102">
        <f t="shared" si="1"/>
        <v>135875</v>
      </c>
      <c r="K5" s="100">
        <f t="shared" si="1"/>
        <v>145453</v>
      </c>
      <c r="L5" s="100">
        <f t="shared" si="1"/>
        <v>154423</v>
      </c>
      <c r="M5" s="100">
        <f t="shared" si="1"/>
        <v>162793.95899999997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89882</v>
      </c>
      <c r="F6" s="79">
        <v>105278</v>
      </c>
      <c r="G6" s="79">
        <v>113887</v>
      </c>
      <c r="H6" s="80">
        <v>122403</v>
      </c>
      <c r="I6" s="79">
        <v>121948</v>
      </c>
      <c r="J6" s="81">
        <v>121948</v>
      </c>
      <c r="K6" s="79">
        <v>130690</v>
      </c>
      <c r="L6" s="79">
        <v>138833</v>
      </c>
      <c r="M6" s="79">
        <v>146377.68899999998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12510</v>
      </c>
      <c r="F7" s="93">
        <v>13507</v>
      </c>
      <c r="G7" s="93">
        <v>16051</v>
      </c>
      <c r="H7" s="94">
        <v>13927</v>
      </c>
      <c r="I7" s="93">
        <v>13927</v>
      </c>
      <c r="J7" s="95">
        <v>13927</v>
      </c>
      <c r="K7" s="93">
        <v>14763</v>
      </c>
      <c r="L7" s="93">
        <v>15590</v>
      </c>
      <c r="M7" s="93">
        <v>16416.27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122410</v>
      </c>
      <c r="F8" s="100">
        <f t="shared" ref="F8:M8" si="2">SUM(F9:F46)</f>
        <v>102975</v>
      </c>
      <c r="G8" s="100">
        <f t="shared" si="2"/>
        <v>147804</v>
      </c>
      <c r="H8" s="101">
        <f t="shared" si="2"/>
        <v>148820</v>
      </c>
      <c r="I8" s="100">
        <f t="shared" si="2"/>
        <v>136379</v>
      </c>
      <c r="J8" s="102">
        <f t="shared" si="2"/>
        <v>136379</v>
      </c>
      <c r="K8" s="100">
        <f t="shared" si="2"/>
        <v>141598</v>
      </c>
      <c r="L8" s="100">
        <f t="shared" si="2"/>
        <v>146398</v>
      </c>
      <c r="M8" s="100">
        <f t="shared" si="2"/>
        <v>154275.71299999999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18</v>
      </c>
      <c r="F9" s="79">
        <v>16</v>
      </c>
      <c r="G9" s="79">
        <v>0</v>
      </c>
      <c r="H9" s="80">
        <v>33</v>
      </c>
      <c r="I9" s="79">
        <v>33</v>
      </c>
      <c r="J9" s="81">
        <v>33</v>
      </c>
      <c r="K9" s="79">
        <v>35</v>
      </c>
      <c r="L9" s="79">
        <v>37</v>
      </c>
      <c r="M9" s="79">
        <v>38.960999999999999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7376</v>
      </c>
      <c r="F10" s="86">
        <v>11273</v>
      </c>
      <c r="G10" s="86">
        <v>20330</v>
      </c>
      <c r="H10" s="87">
        <v>9128</v>
      </c>
      <c r="I10" s="86">
        <v>9128</v>
      </c>
      <c r="J10" s="88">
        <v>9128</v>
      </c>
      <c r="K10" s="86">
        <v>9740</v>
      </c>
      <c r="L10" s="86">
        <v>9240</v>
      </c>
      <c r="M10" s="86">
        <v>9729.7199999999993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2325</v>
      </c>
      <c r="F11" s="86">
        <v>2552</v>
      </c>
      <c r="G11" s="86">
        <v>712</v>
      </c>
      <c r="H11" s="87">
        <v>2054</v>
      </c>
      <c r="I11" s="86">
        <v>2054</v>
      </c>
      <c r="J11" s="88">
        <v>2054</v>
      </c>
      <c r="K11" s="86">
        <v>2167</v>
      </c>
      <c r="L11" s="86">
        <v>2267</v>
      </c>
      <c r="M11" s="86">
        <v>2387.1509999999998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4472</v>
      </c>
      <c r="F12" s="86">
        <v>3961</v>
      </c>
      <c r="G12" s="86">
        <v>4295</v>
      </c>
      <c r="H12" s="87">
        <v>4276</v>
      </c>
      <c r="I12" s="86">
        <v>4276</v>
      </c>
      <c r="J12" s="88">
        <v>4276</v>
      </c>
      <c r="K12" s="86">
        <v>4511</v>
      </c>
      <c r="L12" s="86">
        <v>4719</v>
      </c>
      <c r="M12" s="86">
        <v>4969.107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5286</v>
      </c>
      <c r="F13" s="86">
        <v>4273</v>
      </c>
      <c r="G13" s="86">
        <v>9973</v>
      </c>
      <c r="H13" s="87">
        <v>5500</v>
      </c>
      <c r="I13" s="86">
        <v>1119</v>
      </c>
      <c r="J13" s="88">
        <v>1119</v>
      </c>
      <c r="K13" s="86">
        <v>0</v>
      </c>
      <c r="L13" s="86">
        <v>0</v>
      </c>
      <c r="M13" s="86">
        <v>-0.28999999999996362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1585</v>
      </c>
      <c r="F14" s="86">
        <v>921</v>
      </c>
      <c r="G14" s="86">
        <v>1926</v>
      </c>
      <c r="H14" s="87">
        <v>1891</v>
      </c>
      <c r="I14" s="86">
        <v>1891</v>
      </c>
      <c r="J14" s="88">
        <v>1891</v>
      </c>
      <c r="K14" s="86">
        <v>1375</v>
      </c>
      <c r="L14" s="86">
        <v>1438</v>
      </c>
      <c r="M14" s="86">
        <v>1561.6109999999999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13095</v>
      </c>
      <c r="F15" s="86">
        <v>11788</v>
      </c>
      <c r="G15" s="86">
        <v>14295</v>
      </c>
      <c r="H15" s="87">
        <v>16949</v>
      </c>
      <c r="I15" s="86">
        <v>7889</v>
      </c>
      <c r="J15" s="88">
        <v>7889</v>
      </c>
      <c r="K15" s="86">
        <v>7015</v>
      </c>
      <c r="L15" s="86">
        <v>8693</v>
      </c>
      <c r="M15" s="86">
        <v>9225.241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18880</v>
      </c>
      <c r="F16" s="86">
        <v>13449</v>
      </c>
      <c r="G16" s="86">
        <v>18077</v>
      </c>
      <c r="H16" s="87">
        <v>20437</v>
      </c>
      <c r="I16" s="86">
        <v>20437</v>
      </c>
      <c r="J16" s="88">
        <v>20437</v>
      </c>
      <c r="K16" s="86">
        <v>21150</v>
      </c>
      <c r="L16" s="86">
        <v>22021</v>
      </c>
      <c r="M16" s="86">
        <v>23188.112999999998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10115</v>
      </c>
      <c r="F17" s="86">
        <v>1315</v>
      </c>
      <c r="G17" s="86">
        <v>436</v>
      </c>
      <c r="H17" s="87">
        <v>4017</v>
      </c>
      <c r="I17" s="86">
        <v>4017</v>
      </c>
      <c r="J17" s="88">
        <v>4017</v>
      </c>
      <c r="K17" s="86">
        <v>4238</v>
      </c>
      <c r="L17" s="86">
        <v>4433</v>
      </c>
      <c r="M17" s="86">
        <v>4667.9489999999996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3843</v>
      </c>
      <c r="F18" s="86">
        <v>29</v>
      </c>
      <c r="G18" s="86">
        <v>553</v>
      </c>
      <c r="H18" s="87">
        <v>1550</v>
      </c>
      <c r="I18" s="86">
        <v>1550</v>
      </c>
      <c r="J18" s="88">
        <v>1550</v>
      </c>
      <c r="K18" s="86">
        <v>1635</v>
      </c>
      <c r="L18" s="86">
        <v>1710</v>
      </c>
      <c r="M18" s="86">
        <v>1800.6299999999999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5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8604</v>
      </c>
      <c r="F21" s="86">
        <v>4863</v>
      </c>
      <c r="G21" s="86">
        <v>4410</v>
      </c>
      <c r="H21" s="87">
        <v>7105</v>
      </c>
      <c r="I21" s="86">
        <v>7105</v>
      </c>
      <c r="J21" s="88">
        <v>7105</v>
      </c>
      <c r="K21" s="86">
        <v>7496</v>
      </c>
      <c r="L21" s="86">
        <v>7841</v>
      </c>
      <c r="M21" s="86">
        <v>8256.5730000000003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1390</v>
      </c>
      <c r="F22" s="86">
        <v>3690</v>
      </c>
      <c r="G22" s="86">
        <v>7400</v>
      </c>
      <c r="H22" s="87">
        <v>920</v>
      </c>
      <c r="I22" s="86">
        <v>920</v>
      </c>
      <c r="J22" s="88">
        <v>920</v>
      </c>
      <c r="K22" s="86">
        <v>971</v>
      </c>
      <c r="L22" s="86">
        <v>1016</v>
      </c>
      <c r="M22" s="86">
        <v>1069.848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9082</v>
      </c>
      <c r="F23" s="86">
        <v>8103</v>
      </c>
      <c r="G23" s="86">
        <v>353</v>
      </c>
      <c r="H23" s="87">
        <v>19846</v>
      </c>
      <c r="I23" s="86">
        <v>19846</v>
      </c>
      <c r="J23" s="88">
        <v>19846</v>
      </c>
      <c r="K23" s="86">
        <v>19333</v>
      </c>
      <c r="L23" s="86">
        <v>19722</v>
      </c>
      <c r="M23" s="86">
        <v>20767.265999999996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90</v>
      </c>
      <c r="I24" s="86">
        <v>90</v>
      </c>
      <c r="J24" s="88">
        <v>90</v>
      </c>
      <c r="K24" s="86">
        <v>95</v>
      </c>
      <c r="L24" s="86">
        <v>99</v>
      </c>
      <c r="M24" s="86">
        <v>104.247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2307</v>
      </c>
      <c r="F25" s="86">
        <v>2362</v>
      </c>
      <c r="G25" s="86">
        <v>6766</v>
      </c>
      <c r="H25" s="87">
        <v>6826</v>
      </c>
      <c r="I25" s="86">
        <v>6826</v>
      </c>
      <c r="J25" s="88">
        <v>6826</v>
      </c>
      <c r="K25" s="86">
        <v>10336</v>
      </c>
      <c r="L25" s="86">
        <v>9291</v>
      </c>
      <c r="M25" s="86">
        <v>9783.4229999999989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46</v>
      </c>
      <c r="F29" s="86">
        <v>61</v>
      </c>
      <c r="G29" s="86">
        <v>78</v>
      </c>
      <c r="H29" s="87">
        <v>201</v>
      </c>
      <c r="I29" s="86">
        <v>1201</v>
      </c>
      <c r="J29" s="88">
        <v>1201</v>
      </c>
      <c r="K29" s="86">
        <v>212</v>
      </c>
      <c r="L29" s="86">
        <v>222</v>
      </c>
      <c r="M29" s="86">
        <v>233.76599999999999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84</v>
      </c>
      <c r="H30" s="87">
        <v>84</v>
      </c>
      <c r="I30" s="86">
        <v>84</v>
      </c>
      <c r="J30" s="88">
        <v>84</v>
      </c>
      <c r="K30" s="86">
        <v>89</v>
      </c>
      <c r="L30" s="86">
        <v>93</v>
      </c>
      <c r="M30" s="86">
        <v>97.929000000000002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84</v>
      </c>
      <c r="G31" s="86">
        <v>9</v>
      </c>
      <c r="H31" s="87">
        <v>244</v>
      </c>
      <c r="I31" s="86">
        <v>244</v>
      </c>
      <c r="J31" s="88">
        <v>244</v>
      </c>
      <c r="K31" s="86">
        <v>257</v>
      </c>
      <c r="L31" s="86">
        <v>269</v>
      </c>
      <c r="M31" s="86">
        <v>283.25700000000001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405</v>
      </c>
      <c r="F32" s="86">
        <v>90</v>
      </c>
      <c r="G32" s="86">
        <v>79</v>
      </c>
      <c r="H32" s="87">
        <v>150</v>
      </c>
      <c r="I32" s="86">
        <v>150</v>
      </c>
      <c r="J32" s="88">
        <v>150</v>
      </c>
      <c r="K32" s="86">
        <v>158</v>
      </c>
      <c r="L32" s="86">
        <v>165</v>
      </c>
      <c r="M32" s="86">
        <v>173.745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37</v>
      </c>
      <c r="F33" s="86">
        <v>8</v>
      </c>
      <c r="G33" s="86">
        <v>0</v>
      </c>
      <c r="H33" s="87">
        <v>6</v>
      </c>
      <c r="I33" s="86">
        <v>6</v>
      </c>
      <c r="J33" s="88">
        <v>6</v>
      </c>
      <c r="K33" s="86">
        <v>6</v>
      </c>
      <c r="L33" s="86">
        <v>6</v>
      </c>
      <c r="M33" s="86">
        <v>6.3179999999999996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87</v>
      </c>
      <c r="F34" s="86">
        <v>37</v>
      </c>
      <c r="G34" s="86">
        <v>67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809</v>
      </c>
      <c r="F37" s="86">
        <v>664</v>
      </c>
      <c r="G37" s="86">
        <v>741</v>
      </c>
      <c r="H37" s="87">
        <v>853</v>
      </c>
      <c r="I37" s="86">
        <v>853</v>
      </c>
      <c r="J37" s="88">
        <v>853</v>
      </c>
      <c r="K37" s="86">
        <v>897</v>
      </c>
      <c r="L37" s="86">
        <v>938</v>
      </c>
      <c r="M37" s="86">
        <v>987.71399999999994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2551</v>
      </c>
      <c r="F38" s="86">
        <v>4385</v>
      </c>
      <c r="G38" s="86">
        <v>5306</v>
      </c>
      <c r="H38" s="87">
        <v>3452</v>
      </c>
      <c r="I38" s="86">
        <v>3452</v>
      </c>
      <c r="J38" s="88">
        <v>3452</v>
      </c>
      <c r="K38" s="86">
        <v>3652</v>
      </c>
      <c r="L38" s="86">
        <v>3820</v>
      </c>
      <c r="M38" s="86">
        <v>4022.46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1158</v>
      </c>
      <c r="F39" s="86">
        <v>985</v>
      </c>
      <c r="G39" s="86">
        <v>1366</v>
      </c>
      <c r="H39" s="87">
        <v>1746</v>
      </c>
      <c r="I39" s="86">
        <v>1746</v>
      </c>
      <c r="J39" s="88">
        <v>1746</v>
      </c>
      <c r="K39" s="86">
        <v>1842</v>
      </c>
      <c r="L39" s="86">
        <v>1927</v>
      </c>
      <c r="M39" s="86">
        <v>2029.1309999999996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9211</v>
      </c>
      <c r="F40" s="86">
        <v>10884</v>
      </c>
      <c r="G40" s="86">
        <v>21524</v>
      </c>
      <c r="H40" s="87">
        <v>10124</v>
      </c>
      <c r="I40" s="86">
        <v>10124</v>
      </c>
      <c r="J40" s="88">
        <v>10124</v>
      </c>
      <c r="K40" s="86">
        <v>10670</v>
      </c>
      <c r="L40" s="86">
        <v>11161</v>
      </c>
      <c r="M40" s="86">
        <v>11752.532999999999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1304</v>
      </c>
      <c r="F41" s="86">
        <v>287</v>
      </c>
      <c r="G41" s="86">
        <v>594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12806</v>
      </c>
      <c r="F42" s="86">
        <v>13438</v>
      </c>
      <c r="G42" s="86">
        <v>21269</v>
      </c>
      <c r="H42" s="87">
        <v>23454</v>
      </c>
      <c r="I42" s="86">
        <v>23454</v>
      </c>
      <c r="J42" s="88">
        <v>23454</v>
      </c>
      <c r="K42" s="86">
        <v>25328</v>
      </c>
      <c r="L42" s="86">
        <v>26494</v>
      </c>
      <c r="M42" s="86">
        <v>27898.181999999997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3758</v>
      </c>
      <c r="F43" s="86">
        <v>2245</v>
      </c>
      <c r="G43" s="86">
        <v>5005</v>
      </c>
      <c r="H43" s="87">
        <v>6999</v>
      </c>
      <c r="I43" s="86">
        <v>6999</v>
      </c>
      <c r="J43" s="88">
        <v>6999</v>
      </c>
      <c r="K43" s="86">
        <v>7384</v>
      </c>
      <c r="L43" s="86">
        <v>7724</v>
      </c>
      <c r="M43" s="86">
        <v>8133.3719999999994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174</v>
      </c>
      <c r="F44" s="86">
        <v>619</v>
      </c>
      <c r="G44" s="86">
        <v>1082</v>
      </c>
      <c r="H44" s="87">
        <v>375</v>
      </c>
      <c r="I44" s="86">
        <v>375</v>
      </c>
      <c r="J44" s="88">
        <v>375</v>
      </c>
      <c r="K44" s="86">
        <v>396</v>
      </c>
      <c r="L44" s="86">
        <v>414</v>
      </c>
      <c r="M44" s="86">
        <v>435.94200000000001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1686</v>
      </c>
      <c r="F45" s="86">
        <v>593</v>
      </c>
      <c r="G45" s="86">
        <v>1069</v>
      </c>
      <c r="H45" s="87">
        <v>510</v>
      </c>
      <c r="I45" s="86">
        <v>510</v>
      </c>
      <c r="J45" s="88">
        <v>510</v>
      </c>
      <c r="K45" s="86">
        <v>610</v>
      </c>
      <c r="L45" s="86">
        <v>638</v>
      </c>
      <c r="M45" s="86">
        <v>671.81399999999985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54</v>
      </c>
      <c r="G47" s="100">
        <f t="shared" si="3"/>
        <v>27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54</v>
      </c>
      <c r="G48" s="79">
        <v>27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554</v>
      </c>
      <c r="F51" s="72">
        <f t="shared" ref="F51:M51" si="4">F52+F59+F62+F63+F64+F72+F73</f>
        <v>3356</v>
      </c>
      <c r="G51" s="72">
        <f t="shared" si="4"/>
        <v>2227</v>
      </c>
      <c r="H51" s="73">
        <f t="shared" si="4"/>
        <v>290</v>
      </c>
      <c r="I51" s="72">
        <f t="shared" si="4"/>
        <v>745</v>
      </c>
      <c r="J51" s="74">
        <f t="shared" si="4"/>
        <v>745</v>
      </c>
      <c r="K51" s="72">
        <f t="shared" si="4"/>
        <v>307</v>
      </c>
      <c r="L51" s="72">
        <f t="shared" si="4"/>
        <v>322</v>
      </c>
      <c r="M51" s="72">
        <f t="shared" si="4"/>
        <v>339.06599999999997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263</v>
      </c>
      <c r="F52" s="79">
        <f t="shared" ref="F52:M52" si="5">F53+F56</f>
        <v>291</v>
      </c>
      <c r="G52" s="79">
        <f t="shared" si="5"/>
        <v>701</v>
      </c>
      <c r="H52" s="80">
        <f t="shared" si="5"/>
        <v>290</v>
      </c>
      <c r="I52" s="79">
        <f t="shared" si="5"/>
        <v>290</v>
      </c>
      <c r="J52" s="81">
        <f t="shared" si="5"/>
        <v>290</v>
      </c>
      <c r="K52" s="79">
        <f t="shared" si="5"/>
        <v>307</v>
      </c>
      <c r="L52" s="79">
        <f t="shared" si="5"/>
        <v>322</v>
      </c>
      <c r="M52" s="79">
        <f t="shared" si="5"/>
        <v>339.06599999999997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263</v>
      </c>
      <c r="F53" s="93">
        <f t="shared" ref="F53:M53" si="6">SUM(F54:F55)</f>
        <v>291</v>
      </c>
      <c r="G53" s="93">
        <f t="shared" si="6"/>
        <v>701</v>
      </c>
      <c r="H53" s="94">
        <f t="shared" si="6"/>
        <v>290</v>
      </c>
      <c r="I53" s="93">
        <f t="shared" si="6"/>
        <v>290</v>
      </c>
      <c r="J53" s="95">
        <f t="shared" si="6"/>
        <v>290</v>
      </c>
      <c r="K53" s="93">
        <f t="shared" si="6"/>
        <v>307</v>
      </c>
      <c r="L53" s="93">
        <f t="shared" si="6"/>
        <v>322</v>
      </c>
      <c r="M53" s="93">
        <f t="shared" si="6"/>
        <v>339.06599999999997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263</v>
      </c>
      <c r="F55" s="93">
        <v>291</v>
      </c>
      <c r="G55" s="93">
        <v>701</v>
      </c>
      <c r="H55" s="94">
        <v>290</v>
      </c>
      <c r="I55" s="93">
        <v>290</v>
      </c>
      <c r="J55" s="95">
        <v>290</v>
      </c>
      <c r="K55" s="93">
        <v>307</v>
      </c>
      <c r="L55" s="93">
        <v>322</v>
      </c>
      <c r="M55" s="93">
        <v>339.06599999999997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30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30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30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291</v>
      </c>
      <c r="F73" s="86">
        <f t="shared" ref="F73:M73" si="12">SUM(F74:F75)</f>
        <v>3065</v>
      </c>
      <c r="G73" s="86">
        <f t="shared" si="12"/>
        <v>1496</v>
      </c>
      <c r="H73" s="87">
        <f t="shared" si="12"/>
        <v>0</v>
      </c>
      <c r="I73" s="86">
        <f t="shared" si="12"/>
        <v>455</v>
      </c>
      <c r="J73" s="88">
        <f t="shared" si="12"/>
        <v>455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291</v>
      </c>
      <c r="F74" s="79">
        <v>1630</v>
      </c>
      <c r="G74" s="79">
        <v>822</v>
      </c>
      <c r="H74" s="80">
        <v>0</v>
      </c>
      <c r="I74" s="79">
        <v>455</v>
      </c>
      <c r="J74" s="81">
        <v>455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1435</v>
      </c>
      <c r="G75" s="93">
        <v>674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23968</v>
      </c>
      <c r="F77" s="72">
        <f t="shared" ref="F77:M77" si="13">F78+F81+F84+F85+F86+F87+F88</f>
        <v>31559</v>
      </c>
      <c r="G77" s="72">
        <f t="shared" si="13"/>
        <v>54891</v>
      </c>
      <c r="H77" s="73">
        <f t="shared" si="13"/>
        <v>42090</v>
      </c>
      <c r="I77" s="72">
        <f t="shared" si="13"/>
        <v>42090</v>
      </c>
      <c r="J77" s="74">
        <f t="shared" si="13"/>
        <v>42090</v>
      </c>
      <c r="K77" s="72">
        <f t="shared" si="13"/>
        <v>44525</v>
      </c>
      <c r="L77" s="72">
        <f t="shared" si="13"/>
        <v>46749</v>
      </c>
      <c r="M77" s="72">
        <f t="shared" si="13"/>
        <v>49226.696999999993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17230</v>
      </c>
      <c r="F78" s="100">
        <f t="shared" ref="F78:M78" si="14">SUM(F79:F80)</f>
        <v>6448</v>
      </c>
      <c r="G78" s="100">
        <f t="shared" si="14"/>
        <v>21466</v>
      </c>
      <c r="H78" s="101">
        <f t="shared" si="14"/>
        <v>17980</v>
      </c>
      <c r="I78" s="100">
        <f t="shared" si="14"/>
        <v>17980</v>
      </c>
      <c r="J78" s="102">
        <f t="shared" si="14"/>
        <v>17980</v>
      </c>
      <c r="K78" s="100">
        <f t="shared" si="14"/>
        <v>18969</v>
      </c>
      <c r="L78" s="100">
        <f t="shared" si="14"/>
        <v>19917</v>
      </c>
      <c r="M78" s="100">
        <f t="shared" si="14"/>
        <v>20972.600999999999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17230</v>
      </c>
      <c r="F79" s="79">
        <v>6448</v>
      </c>
      <c r="G79" s="79">
        <v>21466</v>
      </c>
      <c r="H79" s="80">
        <v>17980</v>
      </c>
      <c r="I79" s="79">
        <v>17980</v>
      </c>
      <c r="J79" s="81">
        <v>17980</v>
      </c>
      <c r="K79" s="79">
        <v>18969</v>
      </c>
      <c r="L79" s="79">
        <v>19917</v>
      </c>
      <c r="M79" s="79">
        <v>20972.600999999999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6590</v>
      </c>
      <c r="F81" s="86">
        <f t="shared" ref="F81:M81" si="15">SUM(F82:F83)</f>
        <v>25111</v>
      </c>
      <c r="G81" s="86">
        <f t="shared" si="15"/>
        <v>32950</v>
      </c>
      <c r="H81" s="87">
        <f t="shared" si="15"/>
        <v>24037</v>
      </c>
      <c r="I81" s="86">
        <f t="shared" si="15"/>
        <v>24037</v>
      </c>
      <c r="J81" s="88">
        <f t="shared" si="15"/>
        <v>24037</v>
      </c>
      <c r="K81" s="86">
        <f t="shared" si="15"/>
        <v>25479</v>
      </c>
      <c r="L81" s="86">
        <f t="shared" si="15"/>
        <v>26753</v>
      </c>
      <c r="M81" s="86">
        <f t="shared" si="15"/>
        <v>28170.909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4016</v>
      </c>
      <c r="F82" s="79">
        <v>19232</v>
      </c>
      <c r="G82" s="79">
        <v>19381</v>
      </c>
      <c r="H82" s="80">
        <v>15287</v>
      </c>
      <c r="I82" s="79">
        <v>15287</v>
      </c>
      <c r="J82" s="81">
        <v>15287</v>
      </c>
      <c r="K82" s="79">
        <v>15935</v>
      </c>
      <c r="L82" s="79">
        <v>16668</v>
      </c>
      <c r="M82" s="79">
        <v>17551.403999999999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2574</v>
      </c>
      <c r="F83" s="93">
        <v>5879</v>
      </c>
      <c r="G83" s="93">
        <v>13569</v>
      </c>
      <c r="H83" s="94">
        <v>8750</v>
      </c>
      <c r="I83" s="93">
        <v>8750</v>
      </c>
      <c r="J83" s="95">
        <v>8750</v>
      </c>
      <c r="K83" s="93">
        <v>9544</v>
      </c>
      <c r="L83" s="93">
        <v>10085</v>
      </c>
      <c r="M83" s="93">
        <v>10619.504999999999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148</v>
      </c>
      <c r="F88" s="86">
        <v>0</v>
      </c>
      <c r="G88" s="86">
        <v>475</v>
      </c>
      <c r="H88" s="87">
        <v>73</v>
      </c>
      <c r="I88" s="86">
        <v>73</v>
      </c>
      <c r="J88" s="88">
        <v>73</v>
      </c>
      <c r="K88" s="86">
        <v>77</v>
      </c>
      <c r="L88" s="86">
        <v>79</v>
      </c>
      <c r="M88" s="86">
        <v>83.186999999999998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422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249324</v>
      </c>
      <c r="F92" s="46">
        <f t="shared" ref="F92:M92" si="16">F4+F51+F77+F90</f>
        <v>257151</v>
      </c>
      <c r="G92" s="46">
        <f t="shared" si="16"/>
        <v>334887</v>
      </c>
      <c r="H92" s="47">
        <f t="shared" si="16"/>
        <v>327530</v>
      </c>
      <c r="I92" s="46">
        <f t="shared" si="16"/>
        <v>315089</v>
      </c>
      <c r="J92" s="48">
        <f t="shared" si="16"/>
        <v>315089</v>
      </c>
      <c r="K92" s="46">
        <f t="shared" si="16"/>
        <v>331883</v>
      </c>
      <c r="L92" s="46">
        <f t="shared" si="16"/>
        <v>347892</v>
      </c>
      <c r="M92" s="46">
        <f t="shared" si="16"/>
        <v>366635.43499999994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138</v>
      </c>
      <c r="G3" s="17" t="s">
        <v>139</v>
      </c>
      <c r="H3" s="173" t="s">
        <v>140</v>
      </c>
      <c r="I3" s="174"/>
      <c r="J3" s="175"/>
      <c r="K3" s="17" t="s">
        <v>142</v>
      </c>
      <c r="L3" s="17" t="s">
        <v>141</v>
      </c>
      <c r="M3" s="17" t="s">
        <v>143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891522</v>
      </c>
      <c r="F4" s="72">
        <f t="shared" ref="F4:M4" si="0">F5+F8+F47</f>
        <v>1129632</v>
      </c>
      <c r="G4" s="72">
        <f t="shared" si="0"/>
        <v>1360440</v>
      </c>
      <c r="H4" s="73">
        <f t="shared" si="0"/>
        <v>1408477</v>
      </c>
      <c r="I4" s="72">
        <f t="shared" si="0"/>
        <v>1406699</v>
      </c>
      <c r="J4" s="74">
        <f t="shared" si="0"/>
        <v>1406699</v>
      </c>
      <c r="K4" s="72">
        <f t="shared" si="0"/>
        <v>1471296</v>
      </c>
      <c r="L4" s="72">
        <f t="shared" si="0"/>
        <v>1503726</v>
      </c>
      <c r="M4" s="72">
        <f t="shared" si="0"/>
        <v>1566245.6839999999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506267</v>
      </c>
      <c r="F5" s="100">
        <f t="shared" ref="F5:M5" si="1">SUM(F6:F7)</f>
        <v>594076</v>
      </c>
      <c r="G5" s="100">
        <f t="shared" si="1"/>
        <v>633135</v>
      </c>
      <c r="H5" s="101">
        <f t="shared" si="1"/>
        <v>697047</v>
      </c>
      <c r="I5" s="100">
        <f t="shared" si="1"/>
        <v>695269</v>
      </c>
      <c r="J5" s="102">
        <f t="shared" si="1"/>
        <v>695269</v>
      </c>
      <c r="K5" s="100">
        <f t="shared" si="1"/>
        <v>743530</v>
      </c>
      <c r="L5" s="100">
        <f t="shared" si="1"/>
        <v>780394</v>
      </c>
      <c r="M5" s="100">
        <f t="shared" si="1"/>
        <v>822677.9879999999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431997</v>
      </c>
      <c r="F6" s="79">
        <v>512680</v>
      </c>
      <c r="G6" s="79">
        <v>546565</v>
      </c>
      <c r="H6" s="80">
        <v>598885</v>
      </c>
      <c r="I6" s="79">
        <v>597107</v>
      </c>
      <c r="J6" s="81">
        <v>597107</v>
      </c>
      <c r="K6" s="79">
        <v>639481</v>
      </c>
      <c r="L6" s="79">
        <v>671534</v>
      </c>
      <c r="M6" s="79">
        <v>708048.40799999994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74270</v>
      </c>
      <c r="F7" s="93">
        <v>81396</v>
      </c>
      <c r="G7" s="93">
        <v>86570</v>
      </c>
      <c r="H7" s="94">
        <v>98162</v>
      </c>
      <c r="I7" s="93">
        <v>98162</v>
      </c>
      <c r="J7" s="95">
        <v>98162</v>
      </c>
      <c r="K7" s="93">
        <v>104049</v>
      </c>
      <c r="L7" s="93">
        <v>108860</v>
      </c>
      <c r="M7" s="93">
        <v>114629.58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385212</v>
      </c>
      <c r="F8" s="100">
        <f t="shared" ref="F8:M8" si="2">SUM(F9:F46)</f>
        <v>535556</v>
      </c>
      <c r="G8" s="100">
        <f t="shared" si="2"/>
        <v>727305</v>
      </c>
      <c r="H8" s="101">
        <f t="shared" si="2"/>
        <v>711430</v>
      </c>
      <c r="I8" s="100">
        <f t="shared" si="2"/>
        <v>711430</v>
      </c>
      <c r="J8" s="102">
        <f t="shared" si="2"/>
        <v>711430</v>
      </c>
      <c r="K8" s="100">
        <f t="shared" si="2"/>
        <v>727766</v>
      </c>
      <c r="L8" s="100">
        <f t="shared" si="2"/>
        <v>723332</v>
      </c>
      <c r="M8" s="100">
        <f t="shared" si="2"/>
        <v>743567.69599999988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142</v>
      </c>
      <c r="F9" s="79">
        <v>83</v>
      </c>
      <c r="G9" s="79">
        <v>71</v>
      </c>
      <c r="H9" s="80">
        <v>1512</v>
      </c>
      <c r="I9" s="79">
        <v>1512</v>
      </c>
      <c r="J9" s="81">
        <v>1512</v>
      </c>
      <c r="K9" s="79">
        <v>1592</v>
      </c>
      <c r="L9" s="79">
        <v>1665</v>
      </c>
      <c r="M9" s="79">
        <v>1753.2449999999999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898</v>
      </c>
      <c r="F10" s="86">
        <v>1340</v>
      </c>
      <c r="G10" s="86">
        <v>1425</v>
      </c>
      <c r="H10" s="87">
        <v>2364</v>
      </c>
      <c r="I10" s="86">
        <v>2364</v>
      </c>
      <c r="J10" s="88">
        <v>2364</v>
      </c>
      <c r="K10" s="86">
        <v>2492</v>
      </c>
      <c r="L10" s="86">
        <v>2606</v>
      </c>
      <c r="M10" s="86">
        <v>2744.1179999999999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2976</v>
      </c>
      <c r="F11" s="86">
        <v>3966</v>
      </c>
      <c r="G11" s="86">
        <v>4721</v>
      </c>
      <c r="H11" s="87">
        <v>13168</v>
      </c>
      <c r="I11" s="86">
        <v>13168</v>
      </c>
      <c r="J11" s="88">
        <v>13168</v>
      </c>
      <c r="K11" s="86">
        <v>13967</v>
      </c>
      <c r="L11" s="86">
        <v>14609</v>
      </c>
      <c r="M11" s="86">
        <v>15383.277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12</v>
      </c>
      <c r="I12" s="86">
        <v>12</v>
      </c>
      <c r="J12" s="88">
        <v>12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2213</v>
      </c>
      <c r="G13" s="86">
        <v>2396</v>
      </c>
      <c r="H13" s="87">
        <v>505</v>
      </c>
      <c r="I13" s="86">
        <v>505</v>
      </c>
      <c r="J13" s="88">
        <v>505</v>
      </c>
      <c r="K13" s="86">
        <v>577</v>
      </c>
      <c r="L13" s="86">
        <v>604</v>
      </c>
      <c r="M13" s="86">
        <v>636.01199999999994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5875</v>
      </c>
      <c r="F14" s="86">
        <v>8730</v>
      </c>
      <c r="G14" s="86">
        <v>6439</v>
      </c>
      <c r="H14" s="87">
        <v>2005</v>
      </c>
      <c r="I14" s="86">
        <v>2005</v>
      </c>
      <c r="J14" s="88">
        <v>2005</v>
      </c>
      <c r="K14" s="86">
        <v>2103</v>
      </c>
      <c r="L14" s="86">
        <v>2200</v>
      </c>
      <c r="M14" s="86">
        <v>2316.6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17181</v>
      </c>
      <c r="F15" s="86">
        <v>14259</v>
      </c>
      <c r="G15" s="86">
        <v>16400</v>
      </c>
      <c r="H15" s="87">
        <v>19040</v>
      </c>
      <c r="I15" s="86">
        <v>19040</v>
      </c>
      <c r="J15" s="88">
        <v>19040</v>
      </c>
      <c r="K15" s="86">
        <v>20141</v>
      </c>
      <c r="L15" s="86">
        <v>21068</v>
      </c>
      <c r="M15" s="86">
        <v>22184.603999999999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1837</v>
      </c>
      <c r="F16" s="86">
        <v>676</v>
      </c>
      <c r="G16" s="86">
        <v>595</v>
      </c>
      <c r="H16" s="87">
        <v>3221</v>
      </c>
      <c r="I16" s="86">
        <v>3221</v>
      </c>
      <c r="J16" s="88">
        <v>3221</v>
      </c>
      <c r="K16" s="86">
        <v>3342</v>
      </c>
      <c r="L16" s="86">
        <v>3495</v>
      </c>
      <c r="M16" s="86">
        <v>3680.2349999999997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207</v>
      </c>
      <c r="F17" s="86">
        <v>447</v>
      </c>
      <c r="G17" s="86">
        <v>43</v>
      </c>
      <c r="H17" s="87">
        <v>486</v>
      </c>
      <c r="I17" s="86">
        <v>486</v>
      </c>
      <c r="J17" s="88">
        <v>486</v>
      </c>
      <c r="K17" s="86">
        <v>474</v>
      </c>
      <c r="L17" s="86">
        <v>496</v>
      </c>
      <c r="M17" s="86">
        <v>522.28800000000001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52665</v>
      </c>
      <c r="F18" s="86">
        <v>49661</v>
      </c>
      <c r="G18" s="86">
        <v>124477</v>
      </c>
      <c r="H18" s="87">
        <v>245865</v>
      </c>
      <c r="I18" s="86">
        <v>245865</v>
      </c>
      <c r="J18" s="88">
        <v>245865</v>
      </c>
      <c r="K18" s="86">
        <v>257121</v>
      </c>
      <c r="L18" s="86">
        <v>234693</v>
      </c>
      <c r="M18" s="86">
        <v>229030.829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138</v>
      </c>
      <c r="F19" s="86">
        <v>1</v>
      </c>
      <c r="G19" s="86">
        <v>0</v>
      </c>
      <c r="H19" s="87">
        <v>839</v>
      </c>
      <c r="I19" s="86">
        <v>839</v>
      </c>
      <c r="J19" s="88">
        <v>839</v>
      </c>
      <c r="K19" s="86">
        <v>886</v>
      </c>
      <c r="L19" s="86">
        <v>928</v>
      </c>
      <c r="M19" s="86">
        <v>977.18399999999997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277</v>
      </c>
      <c r="F21" s="86">
        <v>4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9220</v>
      </c>
      <c r="F22" s="86">
        <v>26994</v>
      </c>
      <c r="G22" s="86">
        <v>50441</v>
      </c>
      <c r="H22" s="87">
        <v>24293</v>
      </c>
      <c r="I22" s="86">
        <v>24293</v>
      </c>
      <c r="J22" s="88">
        <v>24293</v>
      </c>
      <c r="K22" s="86">
        <v>25264</v>
      </c>
      <c r="L22" s="86">
        <v>26427</v>
      </c>
      <c r="M22" s="86">
        <v>27827.630999999998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24268</v>
      </c>
      <c r="F23" s="86">
        <v>28460</v>
      </c>
      <c r="G23" s="86">
        <v>17496</v>
      </c>
      <c r="H23" s="87">
        <v>23094</v>
      </c>
      <c r="I23" s="86">
        <v>23094</v>
      </c>
      <c r="J23" s="88">
        <v>23094</v>
      </c>
      <c r="K23" s="86">
        <v>24125</v>
      </c>
      <c r="L23" s="86">
        <v>25235</v>
      </c>
      <c r="M23" s="86">
        <v>26572.454999999998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86</v>
      </c>
      <c r="F24" s="86">
        <v>139</v>
      </c>
      <c r="G24" s="86">
        <v>0</v>
      </c>
      <c r="H24" s="87">
        <v>272</v>
      </c>
      <c r="I24" s="86">
        <v>272</v>
      </c>
      <c r="J24" s="88">
        <v>272</v>
      </c>
      <c r="K24" s="86">
        <v>287</v>
      </c>
      <c r="L24" s="86">
        <v>300</v>
      </c>
      <c r="M24" s="86">
        <v>315.89999999999998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15343</v>
      </c>
      <c r="F25" s="86">
        <v>19920</v>
      </c>
      <c r="G25" s="86">
        <v>22461</v>
      </c>
      <c r="H25" s="87">
        <v>17702</v>
      </c>
      <c r="I25" s="86">
        <v>17702</v>
      </c>
      <c r="J25" s="88">
        <v>17702</v>
      </c>
      <c r="K25" s="86">
        <v>18263</v>
      </c>
      <c r="L25" s="86">
        <v>19102</v>
      </c>
      <c r="M25" s="86">
        <v>20114.405999999995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36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79589</v>
      </c>
      <c r="L28" s="86">
        <v>83568</v>
      </c>
      <c r="M28" s="86">
        <v>87997.103999999992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69</v>
      </c>
      <c r="F29" s="86">
        <v>47</v>
      </c>
      <c r="G29" s="86">
        <v>162</v>
      </c>
      <c r="H29" s="87">
        <v>1666</v>
      </c>
      <c r="I29" s="86">
        <v>1666</v>
      </c>
      <c r="J29" s="88">
        <v>1666</v>
      </c>
      <c r="K29" s="86">
        <v>1757</v>
      </c>
      <c r="L29" s="86">
        <v>1838</v>
      </c>
      <c r="M29" s="86">
        <v>1935.4139999999998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3774</v>
      </c>
      <c r="F30" s="86">
        <v>6697</v>
      </c>
      <c r="G30" s="86">
        <v>8638</v>
      </c>
      <c r="H30" s="87">
        <v>2534</v>
      </c>
      <c r="I30" s="86">
        <v>2534</v>
      </c>
      <c r="J30" s="88">
        <v>2534</v>
      </c>
      <c r="K30" s="86">
        <v>2674</v>
      </c>
      <c r="L30" s="86">
        <v>2797</v>
      </c>
      <c r="M30" s="86">
        <v>2945.241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1165</v>
      </c>
      <c r="F31" s="86">
        <v>834</v>
      </c>
      <c r="G31" s="86">
        <v>1141</v>
      </c>
      <c r="H31" s="87">
        <v>2110</v>
      </c>
      <c r="I31" s="86">
        <v>2110</v>
      </c>
      <c r="J31" s="88">
        <v>2110</v>
      </c>
      <c r="K31" s="86">
        <v>2227</v>
      </c>
      <c r="L31" s="86">
        <v>2329</v>
      </c>
      <c r="M31" s="86">
        <v>2452.4369999999999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2842</v>
      </c>
      <c r="F32" s="86">
        <v>4406</v>
      </c>
      <c r="G32" s="86">
        <v>7733</v>
      </c>
      <c r="H32" s="87">
        <v>3305</v>
      </c>
      <c r="I32" s="86">
        <v>3305</v>
      </c>
      <c r="J32" s="88">
        <v>3305</v>
      </c>
      <c r="K32" s="86">
        <v>3489</v>
      </c>
      <c r="L32" s="86">
        <v>3660</v>
      </c>
      <c r="M32" s="86">
        <v>3853.98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2728</v>
      </c>
      <c r="F33" s="86">
        <v>175</v>
      </c>
      <c r="G33" s="86">
        <v>327</v>
      </c>
      <c r="H33" s="87">
        <v>8878</v>
      </c>
      <c r="I33" s="86">
        <v>8878</v>
      </c>
      <c r="J33" s="88">
        <v>8878</v>
      </c>
      <c r="K33" s="86">
        <v>9366</v>
      </c>
      <c r="L33" s="86">
        <v>9797</v>
      </c>
      <c r="M33" s="86">
        <v>10316.241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13607</v>
      </c>
      <c r="F34" s="86">
        <v>10836</v>
      </c>
      <c r="G34" s="86">
        <v>42055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138312</v>
      </c>
      <c r="F37" s="86">
        <v>240161</v>
      </c>
      <c r="G37" s="86">
        <v>280570</v>
      </c>
      <c r="H37" s="87">
        <v>237162</v>
      </c>
      <c r="I37" s="86">
        <v>237162</v>
      </c>
      <c r="J37" s="88">
        <v>237162</v>
      </c>
      <c r="K37" s="86">
        <v>151469</v>
      </c>
      <c r="L37" s="86">
        <v>154455</v>
      </c>
      <c r="M37" s="86">
        <v>162641.11499999996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4535</v>
      </c>
      <c r="F38" s="86">
        <v>5423</v>
      </c>
      <c r="G38" s="86">
        <v>4245</v>
      </c>
      <c r="H38" s="87">
        <v>7077</v>
      </c>
      <c r="I38" s="86">
        <v>7077</v>
      </c>
      <c r="J38" s="88">
        <v>7077</v>
      </c>
      <c r="K38" s="86">
        <v>7486</v>
      </c>
      <c r="L38" s="86">
        <v>7833</v>
      </c>
      <c r="M38" s="86">
        <v>8248.1489999999976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14952</v>
      </c>
      <c r="F39" s="86">
        <v>11137</v>
      </c>
      <c r="G39" s="86">
        <v>23975</v>
      </c>
      <c r="H39" s="87">
        <v>14057</v>
      </c>
      <c r="I39" s="86">
        <v>14057</v>
      </c>
      <c r="J39" s="88">
        <v>14057</v>
      </c>
      <c r="K39" s="86">
        <v>14827</v>
      </c>
      <c r="L39" s="86">
        <v>15509</v>
      </c>
      <c r="M39" s="86">
        <v>16330.976999999999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22622</v>
      </c>
      <c r="F40" s="86">
        <v>19683</v>
      </c>
      <c r="G40" s="86">
        <v>27174</v>
      </c>
      <c r="H40" s="87">
        <v>26219</v>
      </c>
      <c r="I40" s="86">
        <v>26219</v>
      </c>
      <c r="J40" s="88">
        <v>26219</v>
      </c>
      <c r="K40" s="86">
        <v>27662</v>
      </c>
      <c r="L40" s="86">
        <v>28935</v>
      </c>
      <c r="M40" s="86">
        <v>30468.555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1096</v>
      </c>
      <c r="F41" s="86">
        <v>4014</v>
      </c>
      <c r="G41" s="86">
        <v>526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40347</v>
      </c>
      <c r="F42" s="86">
        <v>52180</v>
      </c>
      <c r="G42" s="86">
        <v>63258</v>
      </c>
      <c r="H42" s="87">
        <v>40334</v>
      </c>
      <c r="I42" s="86">
        <v>40334</v>
      </c>
      <c r="J42" s="88">
        <v>40334</v>
      </c>
      <c r="K42" s="86">
        <v>42369</v>
      </c>
      <c r="L42" s="86">
        <v>44313</v>
      </c>
      <c r="M42" s="86">
        <v>46661.589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3898</v>
      </c>
      <c r="F43" s="86">
        <v>11339</v>
      </c>
      <c r="G43" s="86">
        <v>6934</v>
      </c>
      <c r="H43" s="87">
        <v>9901</v>
      </c>
      <c r="I43" s="86">
        <v>9901</v>
      </c>
      <c r="J43" s="88">
        <v>9901</v>
      </c>
      <c r="K43" s="86">
        <v>10157</v>
      </c>
      <c r="L43" s="86">
        <v>10623</v>
      </c>
      <c r="M43" s="86">
        <v>11186.019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593</v>
      </c>
      <c r="F44" s="86">
        <v>4478</v>
      </c>
      <c r="G44" s="86">
        <v>5941</v>
      </c>
      <c r="H44" s="87">
        <v>1499</v>
      </c>
      <c r="I44" s="86">
        <v>1499</v>
      </c>
      <c r="J44" s="88">
        <v>1499</v>
      </c>
      <c r="K44" s="86">
        <v>1631</v>
      </c>
      <c r="L44" s="86">
        <v>1707</v>
      </c>
      <c r="M44" s="86">
        <v>1797.471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3559</v>
      </c>
      <c r="F45" s="86">
        <v>7217</v>
      </c>
      <c r="G45" s="86">
        <v>5952</v>
      </c>
      <c r="H45" s="87">
        <v>2310</v>
      </c>
      <c r="I45" s="86">
        <v>2310</v>
      </c>
      <c r="J45" s="88">
        <v>2310</v>
      </c>
      <c r="K45" s="86">
        <v>2429</v>
      </c>
      <c r="L45" s="86">
        <v>2540</v>
      </c>
      <c r="M45" s="86">
        <v>2674.62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1709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43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43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197296</v>
      </c>
      <c r="F51" s="72">
        <f t="shared" ref="F51:M51" si="4">F52+F59+F62+F63+F64+F72+F73</f>
        <v>161852</v>
      </c>
      <c r="G51" s="72">
        <f t="shared" si="4"/>
        <v>157182</v>
      </c>
      <c r="H51" s="73">
        <f t="shared" si="4"/>
        <v>119839</v>
      </c>
      <c r="I51" s="72">
        <f t="shared" si="4"/>
        <v>145011</v>
      </c>
      <c r="J51" s="74">
        <f t="shared" si="4"/>
        <v>145011</v>
      </c>
      <c r="K51" s="72">
        <f t="shared" si="4"/>
        <v>178105</v>
      </c>
      <c r="L51" s="72">
        <f t="shared" si="4"/>
        <v>172772</v>
      </c>
      <c r="M51" s="72">
        <f t="shared" si="4"/>
        <v>181928.65299999999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45</v>
      </c>
      <c r="F52" s="79">
        <f t="shared" ref="F52:M52" si="5">F53+F56</f>
        <v>357</v>
      </c>
      <c r="G52" s="79">
        <f t="shared" si="5"/>
        <v>506</v>
      </c>
      <c r="H52" s="80">
        <f t="shared" si="5"/>
        <v>182</v>
      </c>
      <c r="I52" s="79">
        <f t="shared" si="5"/>
        <v>182</v>
      </c>
      <c r="J52" s="81">
        <f t="shared" si="5"/>
        <v>182</v>
      </c>
      <c r="K52" s="79">
        <f t="shared" si="5"/>
        <v>226</v>
      </c>
      <c r="L52" s="79">
        <f t="shared" si="5"/>
        <v>280</v>
      </c>
      <c r="M52" s="79">
        <f t="shared" si="5"/>
        <v>294.83999999999997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45</v>
      </c>
      <c r="F53" s="93">
        <f t="shared" ref="F53:M53" si="6">SUM(F54:F55)</f>
        <v>357</v>
      </c>
      <c r="G53" s="93">
        <f t="shared" si="6"/>
        <v>506</v>
      </c>
      <c r="H53" s="94">
        <f t="shared" si="6"/>
        <v>182</v>
      </c>
      <c r="I53" s="93">
        <f t="shared" si="6"/>
        <v>182</v>
      </c>
      <c r="J53" s="95">
        <f t="shared" si="6"/>
        <v>182</v>
      </c>
      <c r="K53" s="93">
        <f t="shared" si="6"/>
        <v>226</v>
      </c>
      <c r="L53" s="93">
        <f t="shared" si="6"/>
        <v>280</v>
      </c>
      <c r="M53" s="93">
        <f t="shared" si="6"/>
        <v>294.83999999999997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45</v>
      </c>
      <c r="F55" s="93">
        <v>357</v>
      </c>
      <c r="G55" s="93">
        <v>506</v>
      </c>
      <c r="H55" s="94">
        <v>182</v>
      </c>
      <c r="I55" s="93">
        <v>182</v>
      </c>
      <c r="J55" s="95">
        <v>182</v>
      </c>
      <c r="K55" s="93">
        <v>226</v>
      </c>
      <c r="L55" s="93">
        <v>280</v>
      </c>
      <c r="M55" s="93">
        <v>294.83999999999997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104072</v>
      </c>
      <c r="F59" s="100">
        <f t="shared" ref="F59:M59" si="8">SUM(F60:F61)</f>
        <v>100761</v>
      </c>
      <c r="G59" s="100">
        <f t="shared" si="8"/>
        <v>65760</v>
      </c>
      <c r="H59" s="101">
        <f t="shared" si="8"/>
        <v>63000</v>
      </c>
      <c r="I59" s="100">
        <f t="shared" si="8"/>
        <v>82394</v>
      </c>
      <c r="J59" s="102">
        <f t="shared" si="8"/>
        <v>82394</v>
      </c>
      <c r="K59" s="100">
        <f t="shared" si="8"/>
        <v>106410</v>
      </c>
      <c r="L59" s="100">
        <f t="shared" si="8"/>
        <v>111093</v>
      </c>
      <c r="M59" s="100">
        <f t="shared" si="8"/>
        <v>116980.666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104072</v>
      </c>
      <c r="F61" s="93">
        <v>100761</v>
      </c>
      <c r="G61" s="93">
        <v>65760</v>
      </c>
      <c r="H61" s="94">
        <v>63000</v>
      </c>
      <c r="I61" s="93">
        <v>82394</v>
      </c>
      <c r="J61" s="95">
        <v>82394</v>
      </c>
      <c r="K61" s="93">
        <v>106410</v>
      </c>
      <c r="L61" s="93">
        <v>111093</v>
      </c>
      <c r="M61" s="93">
        <v>116980.666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86370</v>
      </c>
      <c r="F64" s="93">
        <f t="shared" ref="F64:M64" si="9">F65+F68</f>
        <v>47561</v>
      </c>
      <c r="G64" s="93">
        <f t="shared" si="9"/>
        <v>70978</v>
      </c>
      <c r="H64" s="94">
        <f t="shared" si="9"/>
        <v>50792</v>
      </c>
      <c r="I64" s="93">
        <f t="shared" si="9"/>
        <v>54792</v>
      </c>
      <c r="J64" s="95">
        <f t="shared" si="9"/>
        <v>54792</v>
      </c>
      <c r="K64" s="93">
        <f t="shared" si="9"/>
        <v>65252</v>
      </c>
      <c r="L64" s="93">
        <f t="shared" si="9"/>
        <v>55146</v>
      </c>
      <c r="M64" s="93">
        <f t="shared" si="9"/>
        <v>58068.73799999999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86370</v>
      </c>
      <c r="F65" s="100">
        <f t="shared" ref="F65:M65" si="10">SUM(F66:F67)</f>
        <v>47561</v>
      </c>
      <c r="G65" s="100">
        <f t="shared" si="10"/>
        <v>69539</v>
      </c>
      <c r="H65" s="101">
        <f t="shared" si="10"/>
        <v>50792</v>
      </c>
      <c r="I65" s="100">
        <f t="shared" si="10"/>
        <v>50792</v>
      </c>
      <c r="J65" s="102">
        <f t="shared" si="10"/>
        <v>50792</v>
      </c>
      <c r="K65" s="100">
        <f t="shared" si="10"/>
        <v>65252</v>
      </c>
      <c r="L65" s="100">
        <f t="shared" si="10"/>
        <v>55146</v>
      </c>
      <c r="M65" s="100">
        <f t="shared" si="10"/>
        <v>58068.73799999999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86370</v>
      </c>
      <c r="F67" s="93">
        <v>47561</v>
      </c>
      <c r="G67" s="93">
        <v>69539</v>
      </c>
      <c r="H67" s="94">
        <v>50792</v>
      </c>
      <c r="I67" s="93">
        <v>50792</v>
      </c>
      <c r="J67" s="95">
        <v>50792</v>
      </c>
      <c r="K67" s="93">
        <v>65252</v>
      </c>
      <c r="L67" s="93">
        <v>55146</v>
      </c>
      <c r="M67" s="95">
        <v>58068.73799999999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1439</v>
      </c>
      <c r="H68" s="87">
        <f t="shared" si="11"/>
        <v>0</v>
      </c>
      <c r="I68" s="86">
        <f t="shared" si="11"/>
        <v>4000</v>
      </c>
      <c r="J68" s="88">
        <f t="shared" si="11"/>
        <v>4000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1439</v>
      </c>
      <c r="H70" s="94">
        <v>0</v>
      </c>
      <c r="I70" s="93">
        <v>4000</v>
      </c>
      <c r="J70" s="95">
        <v>4000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4905</v>
      </c>
      <c r="G72" s="86">
        <v>10291</v>
      </c>
      <c r="H72" s="87">
        <v>0</v>
      </c>
      <c r="I72" s="86">
        <v>1000</v>
      </c>
      <c r="J72" s="88">
        <v>1000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6809</v>
      </c>
      <c r="F73" s="86">
        <f t="shared" ref="F73:M73" si="12">SUM(F74:F75)</f>
        <v>8268</v>
      </c>
      <c r="G73" s="86">
        <f t="shared" si="12"/>
        <v>9647</v>
      </c>
      <c r="H73" s="87">
        <f t="shared" si="12"/>
        <v>5865</v>
      </c>
      <c r="I73" s="86">
        <f t="shared" si="12"/>
        <v>6643</v>
      </c>
      <c r="J73" s="88">
        <f t="shared" si="12"/>
        <v>6643</v>
      </c>
      <c r="K73" s="86">
        <f t="shared" si="12"/>
        <v>6217</v>
      </c>
      <c r="L73" s="86">
        <f t="shared" si="12"/>
        <v>6253</v>
      </c>
      <c r="M73" s="86">
        <f t="shared" si="12"/>
        <v>6584.4089999999997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6809</v>
      </c>
      <c r="F74" s="79">
        <v>6615</v>
      </c>
      <c r="G74" s="79">
        <v>9647</v>
      </c>
      <c r="H74" s="80">
        <v>5865</v>
      </c>
      <c r="I74" s="79">
        <v>6643</v>
      </c>
      <c r="J74" s="81">
        <v>6643</v>
      </c>
      <c r="K74" s="79">
        <v>6217</v>
      </c>
      <c r="L74" s="79">
        <v>6253</v>
      </c>
      <c r="M74" s="79">
        <v>6584.4089999999997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1653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70152</v>
      </c>
      <c r="F77" s="72">
        <f t="shared" ref="F77:M77" si="13">F78+F81+F84+F85+F86+F87+F88</f>
        <v>210140</v>
      </c>
      <c r="G77" s="72">
        <f t="shared" si="13"/>
        <v>183726</v>
      </c>
      <c r="H77" s="73">
        <f t="shared" si="13"/>
        <v>153902</v>
      </c>
      <c r="I77" s="72">
        <f t="shared" si="13"/>
        <v>149902</v>
      </c>
      <c r="J77" s="74">
        <f t="shared" si="13"/>
        <v>149902</v>
      </c>
      <c r="K77" s="72">
        <f t="shared" si="13"/>
        <v>150353</v>
      </c>
      <c r="L77" s="72">
        <f t="shared" si="13"/>
        <v>148153</v>
      </c>
      <c r="M77" s="72">
        <f t="shared" si="13"/>
        <v>156005.109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27237</v>
      </c>
      <c r="F78" s="100">
        <f t="shared" ref="F78:M78" si="14">SUM(F79:F80)</f>
        <v>90175</v>
      </c>
      <c r="G78" s="100">
        <f t="shared" si="14"/>
        <v>133617</v>
      </c>
      <c r="H78" s="101">
        <f t="shared" si="14"/>
        <v>126888</v>
      </c>
      <c r="I78" s="100">
        <f t="shared" si="14"/>
        <v>122888</v>
      </c>
      <c r="J78" s="102">
        <f t="shared" si="14"/>
        <v>122888</v>
      </c>
      <c r="K78" s="100">
        <f t="shared" si="14"/>
        <v>121718</v>
      </c>
      <c r="L78" s="100">
        <f t="shared" si="14"/>
        <v>118425</v>
      </c>
      <c r="M78" s="100">
        <f t="shared" si="14"/>
        <v>124701.52499999999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710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27237</v>
      </c>
      <c r="F80" s="93">
        <v>89465</v>
      </c>
      <c r="G80" s="93">
        <v>133617</v>
      </c>
      <c r="H80" s="94">
        <v>126888</v>
      </c>
      <c r="I80" s="93">
        <v>122888</v>
      </c>
      <c r="J80" s="95">
        <v>122888</v>
      </c>
      <c r="K80" s="93">
        <v>121718</v>
      </c>
      <c r="L80" s="93">
        <v>118425</v>
      </c>
      <c r="M80" s="93">
        <v>124701.52499999999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42683</v>
      </c>
      <c r="F81" s="86">
        <f t="shared" ref="F81:M81" si="15">SUM(F82:F83)</f>
        <v>112368</v>
      </c>
      <c r="G81" s="86">
        <f t="shared" si="15"/>
        <v>40387</v>
      </c>
      <c r="H81" s="87">
        <f t="shared" si="15"/>
        <v>26050</v>
      </c>
      <c r="I81" s="86">
        <f t="shared" si="15"/>
        <v>26050</v>
      </c>
      <c r="J81" s="88">
        <f t="shared" si="15"/>
        <v>26050</v>
      </c>
      <c r="K81" s="86">
        <f t="shared" si="15"/>
        <v>27613</v>
      </c>
      <c r="L81" s="86">
        <f t="shared" si="15"/>
        <v>28663</v>
      </c>
      <c r="M81" s="86">
        <f t="shared" si="15"/>
        <v>30182.138999999996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8034</v>
      </c>
      <c r="G82" s="79">
        <v>19563</v>
      </c>
      <c r="H82" s="80">
        <v>2236</v>
      </c>
      <c r="I82" s="79">
        <v>2236</v>
      </c>
      <c r="J82" s="81">
        <v>2236</v>
      </c>
      <c r="K82" s="79">
        <v>2370</v>
      </c>
      <c r="L82" s="79">
        <v>2479</v>
      </c>
      <c r="M82" s="79">
        <v>2610.3869999999997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42683</v>
      </c>
      <c r="F83" s="93">
        <v>104334</v>
      </c>
      <c r="G83" s="93">
        <v>20824</v>
      </c>
      <c r="H83" s="94">
        <v>23814</v>
      </c>
      <c r="I83" s="93">
        <v>23814</v>
      </c>
      <c r="J83" s="95">
        <v>23814</v>
      </c>
      <c r="K83" s="93">
        <v>25243</v>
      </c>
      <c r="L83" s="93">
        <v>26184</v>
      </c>
      <c r="M83" s="93">
        <v>27571.751999999997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138</v>
      </c>
      <c r="F86" s="86">
        <v>7354</v>
      </c>
      <c r="G86" s="86">
        <v>9542</v>
      </c>
      <c r="H86" s="87">
        <v>553</v>
      </c>
      <c r="I86" s="86">
        <v>553</v>
      </c>
      <c r="J86" s="88">
        <v>553</v>
      </c>
      <c r="K86" s="86">
        <v>586</v>
      </c>
      <c r="L86" s="86">
        <v>609</v>
      </c>
      <c r="M86" s="86">
        <v>641.27700000000004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94</v>
      </c>
      <c r="F88" s="86">
        <v>243</v>
      </c>
      <c r="G88" s="86">
        <v>180</v>
      </c>
      <c r="H88" s="87">
        <v>411</v>
      </c>
      <c r="I88" s="86">
        <v>411</v>
      </c>
      <c r="J88" s="88">
        <v>411</v>
      </c>
      <c r="K88" s="86">
        <v>436</v>
      </c>
      <c r="L88" s="86">
        <v>456</v>
      </c>
      <c r="M88" s="86">
        <v>480.16799999999995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1158970</v>
      </c>
      <c r="F92" s="46">
        <f t="shared" ref="F92:M92" si="16">F4+F51+F77+F90</f>
        <v>1501624</v>
      </c>
      <c r="G92" s="46">
        <f t="shared" si="16"/>
        <v>1701348</v>
      </c>
      <c r="H92" s="47">
        <f t="shared" si="16"/>
        <v>1682218</v>
      </c>
      <c r="I92" s="46">
        <f t="shared" si="16"/>
        <v>1701612</v>
      </c>
      <c r="J92" s="48">
        <f t="shared" si="16"/>
        <v>1701612</v>
      </c>
      <c r="K92" s="46">
        <f t="shared" si="16"/>
        <v>1799754</v>
      </c>
      <c r="L92" s="46">
        <f t="shared" si="16"/>
        <v>1824651</v>
      </c>
      <c r="M92" s="46">
        <f t="shared" si="16"/>
        <v>1904179.4459999998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138</v>
      </c>
      <c r="G3" s="17" t="s">
        <v>139</v>
      </c>
      <c r="H3" s="173" t="s">
        <v>140</v>
      </c>
      <c r="I3" s="174"/>
      <c r="J3" s="175"/>
      <c r="K3" s="17" t="s">
        <v>142</v>
      </c>
      <c r="L3" s="17" t="s">
        <v>141</v>
      </c>
      <c r="M3" s="17" t="s">
        <v>143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193360</v>
      </c>
      <c r="F4" s="72">
        <f t="shared" ref="F4:M4" si="0">F5+F8+F47</f>
        <v>218993</v>
      </c>
      <c r="G4" s="72">
        <f t="shared" si="0"/>
        <v>245093</v>
      </c>
      <c r="H4" s="73">
        <f t="shared" si="0"/>
        <v>238243</v>
      </c>
      <c r="I4" s="72">
        <f t="shared" si="0"/>
        <v>238212</v>
      </c>
      <c r="J4" s="74">
        <f t="shared" si="0"/>
        <v>238212</v>
      </c>
      <c r="K4" s="72">
        <f t="shared" si="0"/>
        <v>271637</v>
      </c>
      <c r="L4" s="72">
        <f t="shared" si="0"/>
        <v>264402</v>
      </c>
      <c r="M4" s="72">
        <f t="shared" si="0"/>
        <v>278585.67399999994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64448</v>
      </c>
      <c r="F5" s="100">
        <f t="shared" ref="F5:M5" si="1">SUM(F6:F7)</f>
        <v>71641</v>
      </c>
      <c r="G5" s="100">
        <f t="shared" si="1"/>
        <v>83510</v>
      </c>
      <c r="H5" s="101">
        <f t="shared" si="1"/>
        <v>89849</v>
      </c>
      <c r="I5" s="100">
        <f t="shared" si="1"/>
        <v>88047</v>
      </c>
      <c r="J5" s="102">
        <f t="shared" si="1"/>
        <v>88047</v>
      </c>
      <c r="K5" s="100">
        <f t="shared" si="1"/>
        <v>95832</v>
      </c>
      <c r="L5" s="100">
        <f t="shared" si="1"/>
        <v>100783</v>
      </c>
      <c r="M5" s="100">
        <f t="shared" si="1"/>
        <v>106294.867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55645</v>
      </c>
      <c r="F6" s="79">
        <v>61875</v>
      </c>
      <c r="G6" s="79">
        <v>73619</v>
      </c>
      <c r="H6" s="80">
        <v>79139</v>
      </c>
      <c r="I6" s="79">
        <v>77337</v>
      </c>
      <c r="J6" s="81">
        <v>77337</v>
      </c>
      <c r="K6" s="79">
        <v>84480</v>
      </c>
      <c r="L6" s="79">
        <v>88909</v>
      </c>
      <c r="M6" s="79">
        <v>93738.544999999998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8803</v>
      </c>
      <c r="F7" s="93">
        <v>9766</v>
      </c>
      <c r="G7" s="93">
        <v>9891</v>
      </c>
      <c r="H7" s="94">
        <v>10710</v>
      </c>
      <c r="I7" s="93">
        <v>10710</v>
      </c>
      <c r="J7" s="95">
        <v>10710</v>
      </c>
      <c r="K7" s="93">
        <v>11352</v>
      </c>
      <c r="L7" s="93">
        <v>11874</v>
      </c>
      <c r="M7" s="93">
        <v>12556.322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128912</v>
      </c>
      <c r="F8" s="100">
        <f t="shared" ref="F8:M8" si="2">SUM(F9:F46)</f>
        <v>147352</v>
      </c>
      <c r="G8" s="100">
        <f t="shared" si="2"/>
        <v>161583</v>
      </c>
      <c r="H8" s="101">
        <f t="shared" si="2"/>
        <v>148394</v>
      </c>
      <c r="I8" s="100">
        <f t="shared" si="2"/>
        <v>150165</v>
      </c>
      <c r="J8" s="102">
        <f t="shared" si="2"/>
        <v>150165</v>
      </c>
      <c r="K8" s="100">
        <f t="shared" si="2"/>
        <v>175805</v>
      </c>
      <c r="L8" s="100">
        <f t="shared" si="2"/>
        <v>163619</v>
      </c>
      <c r="M8" s="100">
        <f t="shared" si="2"/>
        <v>172290.80699999994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78</v>
      </c>
      <c r="F9" s="79">
        <v>28</v>
      </c>
      <c r="G9" s="79">
        <v>31</v>
      </c>
      <c r="H9" s="80">
        <v>297</v>
      </c>
      <c r="I9" s="79">
        <v>297</v>
      </c>
      <c r="J9" s="81">
        <v>297</v>
      </c>
      <c r="K9" s="79">
        <v>314</v>
      </c>
      <c r="L9" s="79">
        <v>328</v>
      </c>
      <c r="M9" s="79">
        <v>345.38399999999996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432</v>
      </c>
      <c r="F10" s="86">
        <v>2429</v>
      </c>
      <c r="G10" s="86">
        <v>523</v>
      </c>
      <c r="H10" s="87">
        <v>628</v>
      </c>
      <c r="I10" s="86">
        <v>628</v>
      </c>
      <c r="J10" s="88">
        <v>628</v>
      </c>
      <c r="K10" s="86">
        <v>663</v>
      </c>
      <c r="L10" s="86">
        <v>694</v>
      </c>
      <c r="M10" s="86">
        <v>730.78199999999993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1603</v>
      </c>
      <c r="F11" s="86">
        <v>2116</v>
      </c>
      <c r="G11" s="86">
        <v>1259</v>
      </c>
      <c r="H11" s="87">
        <v>806</v>
      </c>
      <c r="I11" s="86">
        <v>806</v>
      </c>
      <c r="J11" s="88">
        <v>806</v>
      </c>
      <c r="K11" s="86">
        <v>851</v>
      </c>
      <c r="L11" s="86">
        <v>890</v>
      </c>
      <c r="M11" s="86">
        <v>937.16999999999985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339</v>
      </c>
      <c r="I12" s="86">
        <v>339</v>
      </c>
      <c r="J12" s="88">
        <v>339</v>
      </c>
      <c r="K12" s="86">
        <v>358</v>
      </c>
      <c r="L12" s="86">
        <v>374</v>
      </c>
      <c r="M12" s="86">
        <v>393.822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41</v>
      </c>
      <c r="I13" s="86">
        <v>41</v>
      </c>
      <c r="J13" s="88">
        <v>41</v>
      </c>
      <c r="K13" s="86">
        <v>43</v>
      </c>
      <c r="L13" s="86">
        <v>45</v>
      </c>
      <c r="M13" s="86">
        <v>47.384999999999998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231</v>
      </c>
      <c r="F14" s="86">
        <v>2010</v>
      </c>
      <c r="G14" s="86">
        <v>597</v>
      </c>
      <c r="H14" s="87">
        <v>619</v>
      </c>
      <c r="I14" s="86">
        <v>619</v>
      </c>
      <c r="J14" s="88">
        <v>619</v>
      </c>
      <c r="K14" s="86">
        <v>653</v>
      </c>
      <c r="L14" s="86">
        <v>684</v>
      </c>
      <c r="M14" s="86">
        <v>720.25199999999995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1369</v>
      </c>
      <c r="F15" s="86">
        <v>1161</v>
      </c>
      <c r="G15" s="86">
        <v>1120</v>
      </c>
      <c r="H15" s="87">
        <v>1090</v>
      </c>
      <c r="I15" s="86">
        <v>1090</v>
      </c>
      <c r="J15" s="88">
        <v>1090</v>
      </c>
      <c r="K15" s="86">
        <v>1150</v>
      </c>
      <c r="L15" s="86">
        <v>1223</v>
      </c>
      <c r="M15" s="86">
        <v>1287.819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235</v>
      </c>
      <c r="F16" s="86">
        <v>138</v>
      </c>
      <c r="G16" s="86">
        <v>78</v>
      </c>
      <c r="H16" s="87">
        <v>910</v>
      </c>
      <c r="I16" s="86">
        <v>910</v>
      </c>
      <c r="J16" s="88">
        <v>910</v>
      </c>
      <c r="K16" s="86">
        <v>961</v>
      </c>
      <c r="L16" s="86">
        <v>609</v>
      </c>
      <c r="M16" s="86">
        <v>641.27700000000004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2029</v>
      </c>
      <c r="F17" s="86">
        <v>1309</v>
      </c>
      <c r="G17" s="86">
        <v>462</v>
      </c>
      <c r="H17" s="87">
        <v>4381</v>
      </c>
      <c r="I17" s="86">
        <v>4381</v>
      </c>
      <c r="J17" s="88">
        <v>4381</v>
      </c>
      <c r="K17" s="86">
        <v>4622</v>
      </c>
      <c r="L17" s="86">
        <v>4834</v>
      </c>
      <c r="M17" s="86">
        <v>5090.2020000000002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511</v>
      </c>
      <c r="F18" s="86">
        <v>155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55</v>
      </c>
      <c r="I19" s="86">
        <v>55</v>
      </c>
      <c r="J19" s="88">
        <v>55</v>
      </c>
      <c r="K19" s="86">
        <v>58</v>
      </c>
      <c r="L19" s="86">
        <v>61</v>
      </c>
      <c r="M19" s="86">
        <v>64.23299999999999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7</v>
      </c>
      <c r="G21" s="86">
        <v>0</v>
      </c>
      <c r="H21" s="87">
        <v>122</v>
      </c>
      <c r="I21" s="86">
        <v>122</v>
      </c>
      <c r="J21" s="88">
        <v>122</v>
      </c>
      <c r="K21" s="86">
        <v>129</v>
      </c>
      <c r="L21" s="86">
        <v>134</v>
      </c>
      <c r="M21" s="86">
        <v>141.10199999999998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1254</v>
      </c>
      <c r="F22" s="86">
        <v>991</v>
      </c>
      <c r="G22" s="86">
        <v>4326</v>
      </c>
      <c r="H22" s="87">
        <v>2884</v>
      </c>
      <c r="I22" s="86">
        <v>2884</v>
      </c>
      <c r="J22" s="88">
        <v>2884</v>
      </c>
      <c r="K22" s="86">
        <v>3042</v>
      </c>
      <c r="L22" s="86">
        <v>3182</v>
      </c>
      <c r="M22" s="86">
        <v>3350.6459999999997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104438</v>
      </c>
      <c r="F23" s="86">
        <v>98148</v>
      </c>
      <c r="G23" s="86">
        <v>132830</v>
      </c>
      <c r="H23" s="87">
        <v>110262</v>
      </c>
      <c r="I23" s="86">
        <v>112033</v>
      </c>
      <c r="J23" s="88">
        <v>112033</v>
      </c>
      <c r="K23" s="86">
        <v>134754</v>
      </c>
      <c r="L23" s="86">
        <v>121070</v>
      </c>
      <c r="M23" s="86">
        <v>127486.70999999999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20</v>
      </c>
      <c r="I24" s="86">
        <v>20</v>
      </c>
      <c r="J24" s="88">
        <v>20</v>
      </c>
      <c r="K24" s="86">
        <v>21</v>
      </c>
      <c r="L24" s="86">
        <v>22</v>
      </c>
      <c r="M24" s="86">
        <v>23.165999999999997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350</v>
      </c>
      <c r="F25" s="86">
        <v>764</v>
      </c>
      <c r="G25" s="86">
        <v>555</v>
      </c>
      <c r="H25" s="87">
        <v>56</v>
      </c>
      <c r="I25" s="86">
        <v>56</v>
      </c>
      <c r="J25" s="88">
        <v>56</v>
      </c>
      <c r="K25" s="86">
        <v>59</v>
      </c>
      <c r="L25" s="86">
        <v>62</v>
      </c>
      <c r="M25" s="86">
        <v>65.286000000000001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</v>
      </c>
      <c r="F29" s="86">
        <v>15</v>
      </c>
      <c r="G29" s="86">
        <v>18</v>
      </c>
      <c r="H29" s="87">
        <v>40</v>
      </c>
      <c r="I29" s="86">
        <v>40</v>
      </c>
      <c r="J29" s="88">
        <v>40</v>
      </c>
      <c r="K29" s="86">
        <v>42</v>
      </c>
      <c r="L29" s="86">
        <v>44</v>
      </c>
      <c r="M29" s="86">
        <v>46.331999999999994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4782</v>
      </c>
      <c r="F30" s="86">
        <v>18269</v>
      </c>
      <c r="G30" s="86">
        <v>3466</v>
      </c>
      <c r="H30" s="87">
        <v>20</v>
      </c>
      <c r="I30" s="86">
        <v>20</v>
      </c>
      <c r="J30" s="88">
        <v>20</v>
      </c>
      <c r="K30" s="86">
        <v>21</v>
      </c>
      <c r="L30" s="86">
        <v>22</v>
      </c>
      <c r="M30" s="86">
        <v>23.165999999999997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306</v>
      </c>
      <c r="F31" s="86">
        <v>448</v>
      </c>
      <c r="G31" s="86">
        <v>0</v>
      </c>
      <c r="H31" s="87">
        <v>204</v>
      </c>
      <c r="I31" s="86">
        <v>204</v>
      </c>
      <c r="J31" s="88">
        <v>204</v>
      </c>
      <c r="K31" s="86">
        <v>216</v>
      </c>
      <c r="L31" s="86">
        <v>226</v>
      </c>
      <c r="M31" s="86">
        <v>237.97799999999998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205</v>
      </c>
      <c r="F32" s="86">
        <v>25</v>
      </c>
      <c r="G32" s="86">
        <v>89</v>
      </c>
      <c r="H32" s="87">
        <v>29</v>
      </c>
      <c r="I32" s="86">
        <v>29</v>
      </c>
      <c r="J32" s="88">
        <v>29</v>
      </c>
      <c r="K32" s="86">
        <v>30</v>
      </c>
      <c r="L32" s="86">
        <v>33</v>
      </c>
      <c r="M32" s="86">
        <v>34.748999999999995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165</v>
      </c>
      <c r="F33" s="86">
        <v>996</v>
      </c>
      <c r="G33" s="86">
        <v>0</v>
      </c>
      <c r="H33" s="87">
        <v>64</v>
      </c>
      <c r="I33" s="86">
        <v>64</v>
      </c>
      <c r="J33" s="88">
        <v>64</v>
      </c>
      <c r="K33" s="86">
        <v>67</v>
      </c>
      <c r="L33" s="86">
        <v>70</v>
      </c>
      <c r="M33" s="86">
        <v>73.709999999999994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1956</v>
      </c>
      <c r="F37" s="86">
        <v>1991</v>
      </c>
      <c r="G37" s="86">
        <v>2497</v>
      </c>
      <c r="H37" s="87">
        <v>7790</v>
      </c>
      <c r="I37" s="86">
        <v>7790</v>
      </c>
      <c r="J37" s="88">
        <v>7790</v>
      </c>
      <c r="K37" s="86">
        <v>8935</v>
      </c>
      <c r="L37" s="86">
        <v>9346</v>
      </c>
      <c r="M37" s="86">
        <v>9841.3379999999997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1108</v>
      </c>
      <c r="F38" s="86">
        <v>860</v>
      </c>
      <c r="G38" s="86">
        <v>932</v>
      </c>
      <c r="H38" s="87">
        <v>1671</v>
      </c>
      <c r="I38" s="86">
        <v>1671</v>
      </c>
      <c r="J38" s="88">
        <v>1671</v>
      </c>
      <c r="K38" s="86">
        <v>1764</v>
      </c>
      <c r="L38" s="86">
        <v>1846</v>
      </c>
      <c r="M38" s="86">
        <v>1943.8380000000002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150</v>
      </c>
      <c r="F39" s="86">
        <v>347</v>
      </c>
      <c r="G39" s="86">
        <v>203</v>
      </c>
      <c r="H39" s="87">
        <v>653</v>
      </c>
      <c r="I39" s="86">
        <v>653</v>
      </c>
      <c r="J39" s="88">
        <v>653</v>
      </c>
      <c r="K39" s="86">
        <v>689</v>
      </c>
      <c r="L39" s="86">
        <v>721</v>
      </c>
      <c r="M39" s="86">
        <v>759.21300000000008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198</v>
      </c>
      <c r="I40" s="86">
        <v>198</v>
      </c>
      <c r="J40" s="88">
        <v>198</v>
      </c>
      <c r="K40" s="86">
        <v>209</v>
      </c>
      <c r="L40" s="86">
        <v>218</v>
      </c>
      <c r="M40" s="86">
        <v>229.554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21</v>
      </c>
      <c r="F41" s="86">
        <v>1189</v>
      </c>
      <c r="G41" s="86">
        <v>49</v>
      </c>
      <c r="H41" s="87">
        <v>2220</v>
      </c>
      <c r="I41" s="86">
        <v>2220</v>
      </c>
      <c r="J41" s="88">
        <v>2220</v>
      </c>
      <c r="K41" s="86">
        <v>2341</v>
      </c>
      <c r="L41" s="86">
        <v>2449</v>
      </c>
      <c r="M41" s="86">
        <v>2578.797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6602</v>
      </c>
      <c r="F42" s="86">
        <v>8743</v>
      </c>
      <c r="G42" s="86">
        <v>9276</v>
      </c>
      <c r="H42" s="87">
        <v>9470</v>
      </c>
      <c r="I42" s="86">
        <v>9470</v>
      </c>
      <c r="J42" s="88">
        <v>9470</v>
      </c>
      <c r="K42" s="86">
        <v>10094</v>
      </c>
      <c r="L42" s="86">
        <v>10543</v>
      </c>
      <c r="M42" s="86">
        <v>11101.778999999999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173</v>
      </c>
      <c r="F43" s="86">
        <v>766</v>
      </c>
      <c r="G43" s="86">
        <v>928</v>
      </c>
      <c r="H43" s="87">
        <v>2354</v>
      </c>
      <c r="I43" s="86">
        <v>2354</v>
      </c>
      <c r="J43" s="88">
        <v>2354</v>
      </c>
      <c r="K43" s="86">
        <v>2483</v>
      </c>
      <c r="L43" s="86">
        <v>2596</v>
      </c>
      <c r="M43" s="86">
        <v>2733.5879999999997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69</v>
      </c>
      <c r="F44" s="86">
        <v>742</v>
      </c>
      <c r="G44" s="86">
        <v>1041</v>
      </c>
      <c r="H44" s="87">
        <v>248</v>
      </c>
      <c r="I44" s="86">
        <v>248</v>
      </c>
      <c r="J44" s="88">
        <v>248</v>
      </c>
      <c r="K44" s="86">
        <v>262</v>
      </c>
      <c r="L44" s="86">
        <v>274</v>
      </c>
      <c r="M44" s="86">
        <v>288.52199999999993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837</v>
      </c>
      <c r="F45" s="86">
        <v>3705</v>
      </c>
      <c r="G45" s="86">
        <v>1303</v>
      </c>
      <c r="H45" s="87">
        <v>923</v>
      </c>
      <c r="I45" s="86">
        <v>923</v>
      </c>
      <c r="J45" s="88">
        <v>923</v>
      </c>
      <c r="K45" s="86">
        <v>974</v>
      </c>
      <c r="L45" s="86">
        <v>1019</v>
      </c>
      <c r="M45" s="86">
        <v>1073.0069999999998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6973</v>
      </c>
      <c r="F51" s="72">
        <f t="shared" ref="F51:M51" si="4">F52+F59+F62+F63+F64+F72+F73</f>
        <v>1368</v>
      </c>
      <c r="G51" s="72">
        <f t="shared" si="4"/>
        <v>937</v>
      </c>
      <c r="H51" s="73">
        <f t="shared" si="4"/>
        <v>1400</v>
      </c>
      <c r="I51" s="72">
        <f t="shared" si="4"/>
        <v>1431</v>
      </c>
      <c r="J51" s="74">
        <f t="shared" si="4"/>
        <v>1431</v>
      </c>
      <c r="K51" s="72">
        <f t="shared" si="4"/>
        <v>1400</v>
      </c>
      <c r="L51" s="72">
        <f t="shared" si="4"/>
        <v>1400</v>
      </c>
      <c r="M51" s="72">
        <f t="shared" si="4"/>
        <v>1421.2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6960</v>
      </c>
      <c r="F52" s="79">
        <f t="shared" ref="F52:M52" si="5">F53+F56</f>
        <v>900</v>
      </c>
      <c r="G52" s="79">
        <f t="shared" si="5"/>
        <v>17</v>
      </c>
      <c r="H52" s="80">
        <f t="shared" si="5"/>
        <v>1000</v>
      </c>
      <c r="I52" s="79">
        <f t="shared" si="5"/>
        <v>1000</v>
      </c>
      <c r="J52" s="81">
        <f t="shared" si="5"/>
        <v>1000</v>
      </c>
      <c r="K52" s="79">
        <f t="shared" si="5"/>
        <v>1000</v>
      </c>
      <c r="L52" s="79">
        <f t="shared" si="5"/>
        <v>1000</v>
      </c>
      <c r="M52" s="79">
        <f t="shared" si="5"/>
        <v>1000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6960</v>
      </c>
      <c r="F56" s="93">
        <f t="shared" ref="F56:M56" si="7">SUM(F57:F58)</f>
        <v>900</v>
      </c>
      <c r="G56" s="93">
        <f t="shared" si="7"/>
        <v>17</v>
      </c>
      <c r="H56" s="94">
        <f t="shared" si="7"/>
        <v>1000</v>
      </c>
      <c r="I56" s="93">
        <f t="shared" si="7"/>
        <v>1000</v>
      </c>
      <c r="J56" s="95">
        <f t="shared" si="7"/>
        <v>1000</v>
      </c>
      <c r="K56" s="93">
        <f t="shared" si="7"/>
        <v>1000</v>
      </c>
      <c r="L56" s="93">
        <f t="shared" si="7"/>
        <v>1000</v>
      </c>
      <c r="M56" s="93">
        <f t="shared" si="7"/>
        <v>1000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6960</v>
      </c>
      <c r="F57" s="79">
        <v>900</v>
      </c>
      <c r="G57" s="79">
        <v>17</v>
      </c>
      <c r="H57" s="80">
        <v>1000</v>
      </c>
      <c r="I57" s="79">
        <v>1000</v>
      </c>
      <c r="J57" s="81">
        <v>1000</v>
      </c>
      <c r="K57" s="79">
        <v>1000</v>
      </c>
      <c r="L57" s="79">
        <v>1000</v>
      </c>
      <c r="M57" s="79">
        <v>1000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400</v>
      </c>
      <c r="G72" s="86">
        <v>400</v>
      </c>
      <c r="H72" s="87">
        <v>400</v>
      </c>
      <c r="I72" s="86">
        <v>400</v>
      </c>
      <c r="J72" s="88">
        <v>400</v>
      </c>
      <c r="K72" s="86">
        <v>400</v>
      </c>
      <c r="L72" s="86">
        <v>400</v>
      </c>
      <c r="M72" s="86">
        <v>421.2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13</v>
      </c>
      <c r="F73" s="86">
        <f t="shared" ref="F73:M73" si="12">SUM(F74:F75)</f>
        <v>68</v>
      </c>
      <c r="G73" s="86">
        <f t="shared" si="12"/>
        <v>520</v>
      </c>
      <c r="H73" s="87">
        <f t="shared" si="12"/>
        <v>0</v>
      </c>
      <c r="I73" s="86">
        <f t="shared" si="12"/>
        <v>31</v>
      </c>
      <c r="J73" s="88">
        <f t="shared" si="12"/>
        <v>31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13</v>
      </c>
      <c r="F74" s="79">
        <v>62</v>
      </c>
      <c r="G74" s="79">
        <v>520</v>
      </c>
      <c r="H74" s="80">
        <v>0</v>
      </c>
      <c r="I74" s="79">
        <v>31</v>
      </c>
      <c r="J74" s="81">
        <v>31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6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2761</v>
      </c>
      <c r="F77" s="72">
        <f t="shared" ref="F77:M77" si="13">F78+F81+F84+F85+F86+F87+F88</f>
        <v>935</v>
      </c>
      <c r="G77" s="72">
        <f t="shared" si="13"/>
        <v>12454</v>
      </c>
      <c r="H77" s="73">
        <f t="shared" si="13"/>
        <v>1930</v>
      </c>
      <c r="I77" s="72">
        <f t="shared" si="13"/>
        <v>1930</v>
      </c>
      <c r="J77" s="74">
        <f t="shared" si="13"/>
        <v>1930</v>
      </c>
      <c r="K77" s="72">
        <f t="shared" si="13"/>
        <v>2046</v>
      </c>
      <c r="L77" s="72">
        <f t="shared" si="13"/>
        <v>2578</v>
      </c>
      <c r="M77" s="72">
        <f t="shared" si="13"/>
        <v>2714.6339999999996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271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271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2343</v>
      </c>
      <c r="F81" s="86">
        <f t="shared" ref="F81:M81" si="15">SUM(F82:F83)</f>
        <v>935</v>
      </c>
      <c r="G81" s="86">
        <f t="shared" si="15"/>
        <v>12431</v>
      </c>
      <c r="H81" s="87">
        <f t="shared" si="15"/>
        <v>1930</v>
      </c>
      <c r="I81" s="86">
        <f t="shared" si="15"/>
        <v>1930</v>
      </c>
      <c r="J81" s="88">
        <f t="shared" si="15"/>
        <v>1930</v>
      </c>
      <c r="K81" s="86">
        <f t="shared" si="15"/>
        <v>2046</v>
      </c>
      <c r="L81" s="86">
        <f t="shared" si="15"/>
        <v>2578</v>
      </c>
      <c r="M81" s="86">
        <f t="shared" si="15"/>
        <v>2714.6339999999996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11121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2343</v>
      </c>
      <c r="F83" s="93">
        <v>935</v>
      </c>
      <c r="G83" s="93">
        <v>1310</v>
      </c>
      <c r="H83" s="94">
        <v>1930</v>
      </c>
      <c r="I83" s="93">
        <v>1930</v>
      </c>
      <c r="J83" s="95">
        <v>1930</v>
      </c>
      <c r="K83" s="93">
        <v>2046</v>
      </c>
      <c r="L83" s="93">
        <v>2578</v>
      </c>
      <c r="M83" s="93">
        <v>2714.6339999999996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147</v>
      </c>
      <c r="F88" s="86">
        <v>0</v>
      </c>
      <c r="G88" s="86">
        <v>23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203094</v>
      </c>
      <c r="F92" s="46">
        <f t="shared" ref="F92:M92" si="16">F4+F51+F77+F90</f>
        <v>221296</v>
      </c>
      <c r="G92" s="46">
        <f t="shared" si="16"/>
        <v>258484</v>
      </c>
      <c r="H92" s="47">
        <f t="shared" si="16"/>
        <v>241573</v>
      </c>
      <c r="I92" s="46">
        <f t="shared" si="16"/>
        <v>241573</v>
      </c>
      <c r="J92" s="48">
        <f t="shared" si="16"/>
        <v>241573</v>
      </c>
      <c r="K92" s="46">
        <f t="shared" si="16"/>
        <v>275083</v>
      </c>
      <c r="L92" s="46">
        <f t="shared" si="16"/>
        <v>268380</v>
      </c>
      <c r="M92" s="46">
        <f t="shared" si="16"/>
        <v>282721.50799999997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137</v>
      </c>
      <c r="F3" s="17" t="s">
        <v>138</v>
      </c>
      <c r="G3" s="17" t="s">
        <v>139</v>
      </c>
      <c r="H3" s="173" t="s">
        <v>140</v>
      </c>
      <c r="I3" s="174"/>
      <c r="J3" s="175"/>
      <c r="K3" s="17" t="s">
        <v>142</v>
      </c>
      <c r="L3" s="17" t="s">
        <v>141</v>
      </c>
      <c r="M3" s="17" t="s">
        <v>143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434468</v>
      </c>
      <c r="F51" s="72">
        <f t="shared" ref="F51:M51" si="4">F52+F59+F62+F63+F64+F72+F73</f>
        <v>495307</v>
      </c>
      <c r="G51" s="72">
        <f t="shared" si="4"/>
        <v>554493</v>
      </c>
      <c r="H51" s="73">
        <f t="shared" si="4"/>
        <v>611261</v>
      </c>
      <c r="I51" s="72">
        <f t="shared" si="4"/>
        <v>591749</v>
      </c>
      <c r="J51" s="74">
        <f t="shared" si="4"/>
        <v>591749</v>
      </c>
      <c r="K51" s="72">
        <f t="shared" si="4"/>
        <v>663435</v>
      </c>
      <c r="L51" s="72">
        <f t="shared" si="4"/>
        <v>652614</v>
      </c>
      <c r="M51" s="72">
        <f t="shared" si="4"/>
        <v>687926.88500000001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431382</v>
      </c>
      <c r="F59" s="100">
        <f t="shared" ref="F59:M59" si="8">SUM(F60:F61)</f>
        <v>491317</v>
      </c>
      <c r="G59" s="100">
        <f t="shared" si="8"/>
        <v>549893</v>
      </c>
      <c r="H59" s="101">
        <f t="shared" si="8"/>
        <v>606034</v>
      </c>
      <c r="I59" s="100">
        <f t="shared" si="8"/>
        <v>586522</v>
      </c>
      <c r="J59" s="102">
        <f t="shared" si="8"/>
        <v>586522</v>
      </c>
      <c r="K59" s="100">
        <f t="shared" si="8"/>
        <v>657895</v>
      </c>
      <c r="L59" s="100">
        <f t="shared" si="8"/>
        <v>646819</v>
      </c>
      <c r="M59" s="100">
        <f t="shared" si="8"/>
        <v>681824.75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431382</v>
      </c>
      <c r="F61" s="93">
        <v>491317</v>
      </c>
      <c r="G61" s="93">
        <v>549893</v>
      </c>
      <c r="H61" s="94">
        <v>606034</v>
      </c>
      <c r="I61" s="93">
        <v>586522</v>
      </c>
      <c r="J61" s="95">
        <v>586522</v>
      </c>
      <c r="K61" s="93">
        <v>657895</v>
      </c>
      <c r="L61" s="93">
        <v>646819</v>
      </c>
      <c r="M61" s="93">
        <v>681824.75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3086</v>
      </c>
      <c r="F72" s="86">
        <v>3990</v>
      </c>
      <c r="G72" s="86">
        <v>4600</v>
      </c>
      <c r="H72" s="87">
        <v>5227</v>
      </c>
      <c r="I72" s="86">
        <v>5227</v>
      </c>
      <c r="J72" s="88">
        <v>5227</v>
      </c>
      <c r="K72" s="86">
        <v>5540</v>
      </c>
      <c r="L72" s="86">
        <v>5795</v>
      </c>
      <c r="M72" s="86">
        <v>6102.1349999999993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434468</v>
      </c>
      <c r="F92" s="46">
        <f t="shared" ref="F92:M92" si="16">F4+F51+F77+F90</f>
        <v>495307</v>
      </c>
      <c r="G92" s="46">
        <f t="shared" si="16"/>
        <v>554493</v>
      </c>
      <c r="H92" s="47">
        <f t="shared" si="16"/>
        <v>611261</v>
      </c>
      <c r="I92" s="46">
        <f t="shared" si="16"/>
        <v>591749</v>
      </c>
      <c r="J92" s="48">
        <f t="shared" si="16"/>
        <v>591749</v>
      </c>
      <c r="K92" s="46">
        <f t="shared" si="16"/>
        <v>663435</v>
      </c>
      <c r="L92" s="46">
        <f t="shared" si="16"/>
        <v>652614</v>
      </c>
      <c r="M92" s="46">
        <f t="shared" si="16"/>
        <v>687926.88500000001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165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  <c r="Z3" s="54" t="s">
        <v>32</v>
      </c>
    </row>
    <row r="4" spans="1:27" s="14" customFormat="1" ht="12.75" customHeight="1" x14ac:dyDescent="0.25">
      <c r="A4" s="25"/>
      <c r="B4" s="55" t="s">
        <v>145</v>
      </c>
      <c r="C4" s="33">
        <v>249324</v>
      </c>
      <c r="D4" s="33">
        <v>257151</v>
      </c>
      <c r="E4" s="33">
        <v>334887</v>
      </c>
      <c r="F4" s="27">
        <v>327530</v>
      </c>
      <c r="G4" s="28">
        <v>315089</v>
      </c>
      <c r="H4" s="29">
        <v>315089</v>
      </c>
      <c r="I4" s="33">
        <v>331883</v>
      </c>
      <c r="J4" s="33">
        <v>347892</v>
      </c>
      <c r="K4" s="33">
        <v>366635.43499999994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132</v>
      </c>
      <c r="C5" s="33">
        <v>1158970</v>
      </c>
      <c r="D5" s="33">
        <v>1501624</v>
      </c>
      <c r="E5" s="33">
        <v>1701348</v>
      </c>
      <c r="F5" s="32">
        <v>1682218</v>
      </c>
      <c r="G5" s="33">
        <v>1701612</v>
      </c>
      <c r="H5" s="34">
        <v>1701612</v>
      </c>
      <c r="I5" s="33">
        <v>1799754</v>
      </c>
      <c r="J5" s="33">
        <v>1824651</v>
      </c>
      <c r="K5" s="33">
        <v>1904179.4459999998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130</v>
      </c>
      <c r="C6" s="33">
        <v>203094</v>
      </c>
      <c r="D6" s="33">
        <v>221296</v>
      </c>
      <c r="E6" s="33">
        <v>258484</v>
      </c>
      <c r="F6" s="32">
        <v>241573</v>
      </c>
      <c r="G6" s="33">
        <v>241573</v>
      </c>
      <c r="H6" s="34">
        <v>241573</v>
      </c>
      <c r="I6" s="33">
        <v>275083</v>
      </c>
      <c r="J6" s="33">
        <v>268380</v>
      </c>
      <c r="K6" s="33">
        <v>282721.50799999997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129</v>
      </c>
      <c r="C7" s="33">
        <v>434468</v>
      </c>
      <c r="D7" s="33">
        <v>495307</v>
      </c>
      <c r="E7" s="33">
        <v>554493</v>
      </c>
      <c r="F7" s="32">
        <v>611261</v>
      </c>
      <c r="G7" s="33">
        <v>591749</v>
      </c>
      <c r="H7" s="34">
        <v>591749</v>
      </c>
      <c r="I7" s="33">
        <v>663435</v>
      </c>
      <c r="J7" s="33">
        <v>652614</v>
      </c>
      <c r="K7" s="33">
        <v>687926.88500000001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128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127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126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125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124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131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134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133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2045856</v>
      </c>
      <c r="D19" s="46">
        <f t="shared" ref="D19:K19" si="1">SUM(D4:D18)</f>
        <v>2475378</v>
      </c>
      <c r="E19" s="46">
        <f t="shared" si="1"/>
        <v>2849212</v>
      </c>
      <c r="F19" s="47">
        <f t="shared" si="1"/>
        <v>2862582</v>
      </c>
      <c r="G19" s="46">
        <f t="shared" si="1"/>
        <v>2850023</v>
      </c>
      <c r="H19" s="48">
        <f t="shared" si="1"/>
        <v>2850023</v>
      </c>
      <c r="I19" s="46">
        <f t="shared" si="1"/>
        <v>3070155</v>
      </c>
      <c r="J19" s="46">
        <f t="shared" si="1"/>
        <v>3093537</v>
      </c>
      <c r="K19" s="46">
        <f t="shared" si="1"/>
        <v>3241463.2739999993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</row>
    <row r="4" spans="1:27" s="23" customFormat="1" ht="12.75" customHeight="1" x14ac:dyDescent="0.25">
      <c r="A4" s="18"/>
      <c r="B4" s="19" t="s">
        <v>6</v>
      </c>
      <c r="C4" s="20">
        <f>SUM(C5:C7)</f>
        <v>1309684</v>
      </c>
      <c r="D4" s="20">
        <f t="shared" ref="D4:K4" si="0">SUM(D5:D7)</f>
        <v>1570439</v>
      </c>
      <c r="E4" s="20">
        <f t="shared" si="0"/>
        <v>1883302</v>
      </c>
      <c r="F4" s="21">
        <f t="shared" si="0"/>
        <v>1931870</v>
      </c>
      <c r="G4" s="20">
        <f t="shared" si="0"/>
        <v>1917165</v>
      </c>
      <c r="H4" s="22">
        <f t="shared" si="0"/>
        <v>1917165</v>
      </c>
      <c r="I4" s="20">
        <f t="shared" si="0"/>
        <v>2029984</v>
      </c>
      <c r="J4" s="20">
        <f t="shared" si="0"/>
        <v>2068949</v>
      </c>
      <c r="K4" s="20">
        <f t="shared" si="0"/>
        <v>2161901.0300000003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673107</v>
      </c>
      <c r="D5" s="28">
        <v>784502</v>
      </c>
      <c r="E5" s="28">
        <v>846583</v>
      </c>
      <c r="F5" s="27">
        <v>923226</v>
      </c>
      <c r="G5" s="28">
        <v>919191</v>
      </c>
      <c r="H5" s="29">
        <v>919191</v>
      </c>
      <c r="I5" s="28">
        <v>984815</v>
      </c>
      <c r="J5" s="28">
        <v>1035600</v>
      </c>
      <c r="K5" s="29">
        <v>1091766.814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636534</v>
      </c>
      <c r="D6" s="33">
        <v>785883</v>
      </c>
      <c r="E6" s="33">
        <v>1036692</v>
      </c>
      <c r="F6" s="32">
        <v>1008644</v>
      </c>
      <c r="G6" s="33">
        <v>997974</v>
      </c>
      <c r="H6" s="34">
        <v>997974</v>
      </c>
      <c r="I6" s="33">
        <v>1045169</v>
      </c>
      <c r="J6" s="33">
        <v>1033349</v>
      </c>
      <c r="K6" s="34">
        <v>1070134.216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43</v>
      </c>
      <c r="D7" s="36">
        <v>54</v>
      </c>
      <c r="E7" s="36">
        <v>27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639291</v>
      </c>
      <c r="D8" s="20">
        <f t="shared" ref="D8:K8" si="1">SUM(D9:D15)</f>
        <v>661883</v>
      </c>
      <c r="E8" s="20">
        <f t="shared" si="1"/>
        <v>714839</v>
      </c>
      <c r="F8" s="21">
        <f t="shared" si="1"/>
        <v>732790</v>
      </c>
      <c r="G8" s="20">
        <f t="shared" si="1"/>
        <v>738936</v>
      </c>
      <c r="H8" s="22">
        <f t="shared" si="1"/>
        <v>738936</v>
      </c>
      <c r="I8" s="20">
        <f t="shared" si="1"/>
        <v>843247</v>
      </c>
      <c r="J8" s="20">
        <f t="shared" si="1"/>
        <v>827108</v>
      </c>
      <c r="K8" s="20">
        <f t="shared" si="1"/>
        <v>871615.80399999989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7268</v>
      </c>
      <c r="D9" s="28">
        <v>1548</v>
      </c>
      <c r="E9" s="28">
        <v>1224</v>
      </c>
      <c r="F9" s="27">
        <v>1472</v>
      </c>
      <c r="G9" s="28">
        <v>1472</v>
      </c>
      <c r="H9" s="29">
        <v>1472</v>
      </c>
      <c r="I9" s="28">
        <v>1533</v>
      </c>
      <c r="J9" s="28">
        <v>1602</v>
      </c>
      <c r="K9" s="29">
        <v>1633.9059999999999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535454</v>
      </c>
      <c r="D10" s="33">
        <v>592078</v>
      </c>
      <c r="E10" s="33">
        <v>615653</v>
      </c>
      <c r="F10" s="32">
        <v>669034</v>
      </c>
      <c r="G10" s="33">
        <v>668916</v>
      </c>
      <c r="H10" s="34">
        <v>668916</v>
      </c>
      <c r="I10" s="33">
        <v>764305</v>
      </c>
      <c r="J10" s="33">
        <v>757912</v>
      </c>
      <c r="K10" s="34">
        <v>798805.41599999997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86370</v>
      </c>
      <c r="D13" s="33">
        <v>47561</v>
      </c>
      <c r="E13" s="33">
        <v>71008</v>
      </c>
      <c r="F13" s="32">
        <v>50792</v>
      </c>
      <c r="G13" s="33">
        <v>54792</v>
      </c>
      <c r="H13" s="34">
        <v>54792</v>
      </c>
      <c r="I13" s="33">
        <v>65252</v>
      </c>
      <c r="J13" s="33">
        <v>55146</v>
      </c>
      <c r="K13" s="34">
        <v>58068.73799999999</v>
      </c>
    </row>
    <row r="14" spans="1:27" s="14" customFormat="1" ht="12.75" customHeight="1" x14ac:dyDescent="0.25">
      <c r="A14" s="25"/>
      <c r="B14" s="26" t="s">
        <v>19</v>
      </c>
      <c r="C14" s="32">
        <v>3086</v>
      </c>
      <c r="D14" s="33">
        <v>9295</v>
      </c>
      <c r="E14" s="33">
        <v>15291</v>
      </c>
      <c r="F14" s="32">
        <v>5627</v>
      </c>
      <c r="G14" s="33">
        <v>6627</v>
      </c>
      <c r="H14" s="34">
        <v>6627</v>
      </c>
      <c r="I14" s="33">
        <v>5940</v>
      </c>
      <c r="J14" s="33">
        <v>6195</v>
      </c>
      <c r="K14" s="34">
        <v>6523.3349999999991</v>
      </c>
    </row>
    <row r="15" spans="1:27" s="14" customFormat="1" ht="12.75" customHeight="1" x14ac:dyDescent="0.25">
      <c r="A15" s="25"/>
      <c r="B15" s="26" t="s">
        <v>20</v>
      </c>
      <c r="C15" s="35">
        <v>7113</v>
      </c>
      <c r="D15" s="36">
        <v>11401</v>
      </c>
      <c r="E15" s="36">
        <v>11663</v>
      </c>
      <c r="F15" s="35">
        <v>5865</v>
      </c>
      <c r="G15" s="36">
        <v>7129</v>
      </c>
      <c r="H15" s="37">
        <v>7129</v>
      </c>
      <c r="I15" s="36">
        <v>6217</v>
      </c>
      <c r="J15" s="36">
        <v>6253</v>
      </c>
      <c r="K15" s="37">
        <v>6584.4089999999997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96881</v>
      </c>
      <c r="D16" s="20">
        <f t="shared" ref="D16:K16" si="2">SUM(D17:D23)</f>
        <v>242634</v>
      </c>
      <c r="E16" s="20">
        <f t="shared" si="2"/>
        <v>251071</v>
      </c>
      <c r="F16" s="21">
        <f t="shared" si="2"/>
        <v>197922</v>
      </c>
      <c r="G16" s="20">
        <f t="shared" si="2"/>
        <v>193922</v>
      </c>
      <c r="H16" s="22">
        <f t="shared" si="2"/>
        <v>193922</v>
      </c>
      <c r="I16" s="20">
        <f t="shared" si="2"/>
        <v>196924</v>
      </c>
      <c r="J16" s="20">
        <f t="shared" si="2"/>
        <v>197480</v>
      </c>
      <c r="K16" s="20">
        <f t="shared" si="2"/>
        <v>207946.44</v>
      </c>
    </row>
    <row r="17" spans="1:11" s="14" customFormat="1" ht="12.75" customHeight="1" x14ac:dyDescent="0.25">
      <c r="A17" s="25"/>
      <c r="B17" s="26" t="s">
        <v>22</v>
      </c>
      <c r="C17" s="27">
        <v>44738</v>
      </c>
      <c r="D17" s="28">
        <v>96623</v>
      </c>
      <c r="E17" s="28">
        <v>155083</v>
      </c>
      <c r="F17" s="27">
        <v>144868</v>
      </c>
      <c r="G17" s="28">
        <v>140868</v>
      </c>
      <c r="H17" s="29">
        <v>140868</v>
      </c>
      <c r="I17" s="28">
        <v>140687</v>
      </c>
      <c r="J17" s="28">
        <v>138342</v>
      </c>
      <c r="K17" s="29">
        <v>145674.12599999999</v>
      </c>
    </row>
    <row r="18" spans="1:11" s="14" customFormat="1" ht="12.75" customHeight="1" x14ac:dyDescent="0.25">
      <c r="A18" s="25"/>
      <c r="B18" s="26" t="s">
        <v>23</v>
      </c>
      <c r="C18" s="32">
        <v>51616</v>
      </c>
      <c r="D18" s="33">
        <v>138414</v>
      </c>
      <c r="E18" s="33">
        <v>85768</v>
      </c>
      <c r="F18" s="32">
        <v>52017</v>
      </c>
      <c r="G18" s="33">
        <v>52017</v>
      </c>
      <c r="H18" s="34">
        <v>52017</v>
      </c>
      <c r="I18" s="33">
        <v>55138</v>
      </c>
      <c r="J18" s="33">
        <v>57994</v>
      </c>
      <c r="K18" s="34">
        <v>61067.681999999993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138</v>
      </c>
      <c r="D21" s="33">
        <v>7354</v>
      </c>
      <c r="E21" s="33">
        <v>9542</v>
      </c>
      <c r="F21" s="32">
        <v>553</v>
      </c>
      <c r="G21" s="33">
        <v>553</v>
      </c>
      <c r="H21" s="34">
        <v>553</v>
      </c>
      <c r="I21" s="33">
        <v>586</v>
      </c>
      <c r="J21" s="33">
        <v>609</v>
      </c>
      <c r="K21" s="34">
        <v>641.27700000000004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389</v>
      </c>
      <c r="D23" s="36">
        <v>243</v>
      </c>
      <c r="E23" s="36">
        <v>678</v>
      </c>
      <c r="F23" s="35">
        <v>484</v>
      </c>
      <c r="G23" s="36">
        <v>484</v>
      </c>
      <c r="H23" s="37">
        <v>484</v>
      </c>
      <c r="I23" s="36">
        <v>513</v>
      </c>
      <c r="J23" s="36">
        <v>535</v>
      </c>
      <c r="K23" s="37">
        <v>563.3549999999999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422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2045856</v>
      </c>
      <c r="D26" s="46">
        <f t="shared" ref="D26:K26" si="3">+D4+D8+D16+D24</f>
        <v>2475378</v>
      </c>
      <c r="E26" s="46">
        <f t="shared" si="3"/>
        <v>2849212</v>
      </c>
      <c r="F26" s="47">
        <f t="shared" si="3"/>
        <v>2862582</v>
      </c>
      <c r="G26" s="46">
        <f t="shared" si="3"/>
        <v>2850023</v>
      </c>
      <c r="H26" s="48">
        <f t="shared" si="3"/>
        <v>2850023</v>
      </c>
      <c r="I26" s="46">
        <f t="shared" si="3"/>
        <v>3070155</v>
      </c>
      <c r="J26" s="46">
        <f t="shared" si="3"/>
        <v>3093537</v>
      </c>
      <c r="K26" s="46">
        <f t="shared" si="3"/>
        <v>3241463.2740000002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13606</v>
      </c>
      <c r="D4" s="33">
        <v>15608</v>
      </c>
      <c r="E4" s="33">
        <v>26938</v>
      </c>
      <c r="F4" s="27">
        <v>22192</v>
      </c>
      <c r="G4" s="28">
        <v>23192</v>
      </c>
      <c r="H4" s="29">
        <v>23192</v>
      </c>
      <c r="I4" s="33">
        <v>24239</v>
      </c>
      <c r="J4" s="33">
        <v>25420</v>
      </c>
      <c r="K4" s="33">
        <v>26781.680999999997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26075</v>
      </c>
      <c r="D5" s="33">
        <v>32778</v>
      </c>
      <c r="E5" s="33">
        <v>28806</v>
      </c>
      <c r="F5" s="32">
        <v>50135</v>
      </c>
      <c r="G5" s="33">
        <v>50135</v>
      </c>
      <c r="H5" s="34">
        <v>50135</v>
      </c>
      <c r="I5" s="33">
        <v>53339</v>
      </c>
      <c r="J5" s="33">
        <v>55965</v>
      </c>
      <c r="K5" s="33">
        <v>58969.322999999997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148</v>
      </c>
      <c r="C6" s="33">
        <v>134311</v>
      </c>
      <c r="D6" s="33">
        <v>128462</v>
      </c>
      <c r="E6" s="33">
        <v>167180</v>
      </c>
      <c r="F6" s="32">
        <v>141975</v>
      </c>
      <c r="G6" s="33">
        <v>137594</v>
      </c>
      <c r="H6" s="34">
        <v>137594</v>
      </c>
      <c r="I6" s="33">
        <v>144443</v>
      </c>
      <c r="J6" s="33">
        <v>151416</v>
      </c>
      <c r="K6" s="33">
        <v>159561.20699999999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60455</v>
      </c>
      <c r="D7" s="33">
        <v>61151</v>
      </c>
      <c r="E7" s="33">
        <v>79817</v>
      </c>
      <c r="F7" s="32">
        <v>79113</v>
      </c>
      <c r="G7" s="33">
        <v>79113</v>
      </c>
      <c r="H7" s="34">
        <v>79113</v>
      </c>
      <c r="I7" s="33">
        <v>84114</v>
      </c>
      <c r="J7" s="33">
        <v>88208</v>
      </c>
      <c r="K7" s="33">
        <v>92934.212999999989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150</v>
      </c>
      <c r="C8" s="33">
        <v>14877</v>
      </c>
      <c r="D8" s="33">
        <v>19152</v>
      </c>
      <c r="E8" s="33">
        <v>32146</v>
      </c>
      <c r="F8" s="32">
        <v>34115</v>
      </c>
      <c r="G8" s="33">
        <v>25055</v>
      </c>
      <c r="H8" s="34">
        <v>25055</v>
      </c>
      <c r="I8" s="33">
        <v>25748</v>
      </c>
      <c r="J8" s="33">
        <v>26883</v>
      </c>
      <c r="K8" s="33">
        <v>28389.010999999999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249324</v>
      </c>
      <c r="D19" s="46">
        <f t="shared" ref="D19:K19" si="1">SUM(D4:D18)</f>
        <v>257151</v>
      </c>
      <c r="E19" s="46">
        <f t="shared" si="1"/>
        <v>334887</v>
      </c>
      <c r="F19" s="47">
        <f t="shared" si="1"/>
        <v>327530</v>
      </c>
      <c r="G19" s="46">
        <f t="shared" si="1"/>
        <v>315089</v>
      </c>
      <c r="H19" s="48">
        <f t="shared" si="1"/>
        <v>315089</v>
      </c>
      <c r="I19" s="46">
        <f t="shared" si="1"/>
        <v>331883</v>
      </c>
      <c r="J19" s="46">
        <f t="shared" si="1"/>
        <v>347892</v>
      </c>
      <c r="K19" s="46">
        <f t="shared" si="1"/>
        <v>366635.435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</row>
    <row r="4" spans="1:27" s="23" customFormat="1" ht="12.75" customHeight="1" x14ac:dyDescent="0.25">
      <c r="A4" s="18"/>
      <c r="B4" s="19" t="s">
        <v>6</v>
      </c>
      <c r="C4" s="20">
        <f>SUM(C5:C7)</f>
        <v>224802</v>
      </c>
      <c r="D4" s="20">
        <f t="shared" ref="D4:K4" si="0">SUM(D5:D7)</f>
        <v>221814</v>
      </c>
      <c r="E4" s="20">
        <f t="shared" si="0"/>
        <v>277769</v>
      </c>
      <c r="F4" s="21">
        <f t="shared" si="0"/>
        <v>285150</v>
      </c>
      <c r="G4" s="20">
        <f t="shared" si="0"/>
        <v>272254</v>
      </c>
      <c r="H4" s="22">
        <f t="shared" si="0"/>
        <v>272254</v>
      </c>
      <c r="I4" s="20">
        <f t="shared" si="0"/>
        <v>287051</v>
      </c>
      <c r="J4" s="20">
        <f t="shared" si="0"/>
        <v>300821</v>
      </c>
      <c r="K4" s="20">
        <f t="shared" si="0"/>
        <v>317069.67199999996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102392</v>
      </c>
      <c r="D5" s="28">
        <v>118785</v>
      </c>
      <c r="E5" s="28">
        <v>129938</v>
      </c>
      <c r="F5" s="27">
        <v>136330</v>
      </c>
      <c r="G5" s="28">
        <v>135875</v>
      </c>
      <c r="H5" s="29">
        <v>135875</v>
      </c>
      <c r="I5" s="28">
        <v>145453</v>
      </c>
      <c r="J5" s="28">
        <v>154423</v>
      </c>
      <c r="K5" s="29">
        <v>162793.95899999997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122410</v>
      </c>
      <c r="D6" s="33">
        <v>102975</v>
      </c>
      <c r="E6" s="33">
        <v>147804</v>
      </c>
      <c r="F6" s="32">
        <v>148820</v>
      </c>
      <c r="G6" s="33">
        <v>136379</v>
      </c>
      <c r="H6" s="34">
        <v>136379</v>
      </c>
      <c r="I6" s="33">
        <v>141598</v>
      </c>
      <c r="J6" s="33">
        <v>146398</v>
      </c>
      <c r="K6" s="34">
        <v>154275.71299999999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54</v>
      </c>
      <c r="E7" s="36">
        <v>27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554</v>
      </c>
      <c r="D8" s="20">
        <f t="shared" ref="D8:K8" si="1">SUM(D9:D15)</f>
        <v>3356</v>
      </c>
      <c r="E8" s="20">
        <f t="shared" si="1"/>
        <v>2227</v>
      </c>
      <c r="F8" s="21">
        <f t="shared" si="1"/>
        <v>290</v>
      </c>
      <c r="G8" s="20">
        <f t="shared" si="1"/>
        <v>745</v>
      </c>
      <c r="H8" s="22">
        <f t="shared" si="1"/>
        <v>745</v>
      </c>
      <c r="I8" s="20">
        <f t="shared" si="1"/>
        <v>307</v>
      </c>
      <c r="J8" s="20">
        <f t="shared" si="1"/>
        <v>322</v>
      </c>
      <c r="K8" s="20">
        <f t="shared" si="1"/>
        <v>339.06599999999997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263</v>
      </c>
      <c r="D9" s="28">
        <v>291</v>
      </c>
      <c r="E9" s="28">
        <v>701</v>
      </c>
      <c r="F9" s="27">
        <v>290</v>
      </c>
      <c r="G9" s="28">
        <v>290</v>
      </c>
      <c r="H9" s="29">
        <v>290</v>
      </c>
      <c r="I9" s="28">
        <v>307</v>
      </c>
      <c r="J9" s="28">
        <v>322</v>
      </c>
      <c r="K9" s="29">
        <v>339.06599999999997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30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291</v>
      </c>
      <c r="D15" s="36">
        <v>3065</v>
      </c>
      <c r="E15" s="36">
        <v>1496</v>
      </c>
      <c r="F15" s="35">
        <v>0</v>
      </c>
      <c r="G15" s="36">
        <v>455</v>
      </c>
      <c r="H15" s="37">
        <v>455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23968</v>
      </c>
      <c r="D16" s="20">
        <f t="shared" ref="D16:K16" si="2">SUM(D17:D23)</f>
        <v>31559</v>
      </c>
      <c r="E16" s="20">
        <f t="shared" si="2"/>
        <v>54891</v>
      </c>
      <c r="F16" s="21">
        <f t="shared" si="2"/>
        <v>42090</v>
      </c>
      <c r="G16" s="20">
        <f t="shared" si="2"/>
        <v>42090</v>
      </c>
      <c r="H16" s="22">
        <f t="shared" si="2"/>
        <v>42090</v>
      </c>
      <c r="I16" s="20">
        <f t="shared" si="2"/>
        <v>44525</v>
      </c>
      <c r="J16" s="20">
        <f t="shared" si="2"/>
        <v>46749</v>
      </c>
      <c r="K16" s="20">
        <f t="shared" si="2"/>
        <v>49226.696999999993</v>
      </c>
    </row>
    <row r="17" spans="1:11" s="14" customFormat="1" ht="12.75" customHeight="1" x14ac:dyDescent="0.25">
      <c r="A17" s="25"/>
      <c r="B17" s="26" t="s">
        <v>22</v>
      </c>
      <c r="C17" s="27">
        <v>17230</v>
      </c>
      <c r="D17" s="28">
        <v>6448</v>
      </c>
      <c r="E17" s="28">
        <v>21466</v>
      </c>
      <c r="F17" s="27">
        <v>17980</v>
      </c>
      <c r="G17" s="28">
        <v>17980</v>
      </c>
      <c r="H17" s="29">
        <v>17980</v>
      </c>
      <c r="I17" s="28">
        <v>18969</v>
      </c>
      <c r="J17" s="28">
        <v>19917</v>
      </c>
      <c r="K17" s="29">
        <v>20972.600999999999</v>
      </c>
    </row>
    <row r="18" spans="1:11" s="14" customFormat="1" ht="12.75" customHeight="1" x14ac:dyDescent="0.25">
      <c r="A18" s="25"/>
      <c r="B18" s="26" t="s">
        <v>23</v>
      </c>
      <c r="C18" s="32">
        <v>6590</v>
      </c>
      <c r="D18" s="33">
        <v>25111</v>
      </c>
      <c r="E18" s="33">
        <v>32950</v>
      </c>
      <c r="F18" s="32">
        <v>24037</v>
      </c>
      <c r="G18" s="33">
        <v>24037</v>
      </c>
      <c r="H18" s="34">
        <v>24037</v>
      </c>
      <c r="I18" s="33">
        <v>25479</v>
      </c>
      <c r="J18" s="33">
        <v>26753</v>
      </c>
      <c r="K18" s="34">
        <v>28170.909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148</v>
      </c>
      <c r="D23" s="36">
        <v>0</v>
      </c>
      <c r="E23" s="36">
        <v>475</v>
      </c>
      <c r="F23" s="35">
        <v>73</v>
      </c>
      <c r="G23" s="36">
        <v>73</v>
      </c>
      <c r="H23" s="37">
        <v>73</v>
      </c>
      <c r="I23" s="36">
        <v>77</v>
      </c>
      <c r="J23" s="36">
        <v>79</v>
      </c>
      <c r="K23" s="37">
        <v>83.186999999999998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422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249324</v>
      </c>
      <c r="D26" s="46">
        <f t="shared" ref="D26:K26" si="3">+D4+D8+D16+D24</f>
        <v>257151</v>
      </c>
      <c r="E26" s="46">
        <f t="shared" si="3"/>
        <v>334887</v>
      </c>
      <c r="F26" s="47">
        <f t="shared" si="3"/>
        <v>327530</v>
      </c>
      <c r="G26" s="46">
        <f t="shared" si="3"/>
        <v>315089</v>
      </c>
      <c r="H26" s="48">
        <f t="shared" si="3"/>
        <v>315089</v>
      </c>
      <c r="I26" s="46">
        <f t="shared" si="3"/>
        <v>331883</v>
      </c>
      <c r="J26" s="46">
        <f t="shared" si="3"/>
        <v>347892</v>
      </c>
      <c r="K26" s="46">
        <f t="shared" si="3"/>
        <v>366635.43499999994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  <c r="Z3" s="54" t="s">
        <v>32</v>
      </c>
    </row>
    <row r="4" spans="1:27" s="14" customFormat="1" ht="12.75" customHeight="1" x14ac:dyDescent="0.25">
      <c r="A4" s="25"/>
      <c r="B4" s="56" t="s">
        <v>151</v>
      </c>
      <c r="C4" s="33">
        <v>61465</v>
      </c>
      <c r="D4" s="33">
        <v>64315</v>
      </c>
      <c r="E4" s="33">
        <v>90794</v>
      </c>
      <c r="F4" s="27">
        <v>98414</v>
      </c>
      <c r="G4" s="28">
        <v>116504</v>
      </c>
      <c r="H4" s="29">
        <v>116504</v>
      </c>
      <c r="I4" s="33">
        <v>95351</v>
      </c>
      <c r="J4" s="33">
        <v>99462</v>
      </c>
      <c r="K4" s="33">
        <v>105319.49299999999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152</v>
      </c>
      <c r="C5" s="33">
        <v>810895</v>
      </c>
      <c r="D5" s="33">
        <v>1094373</v>
      </c>
      <c r="E5" s="33">
        <v>1179346</v>
      </c>
      <c r="F5" s="32">
        <v>1155658</v>
      </c>
      <c r="G5" s="33">
        <v>1156962</v>
      </c>
      <c r="H5" s="34">
        <v>1156962</v>
      </c>
      <c r="I5" s="33">
        <v>1249299</v>
      </c>
      <c r="J5" s="33">
        <v>1248028</v>
      </c>
      <c r="K5" s="33">
        <v>1296108.6570000001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153</v>
      </c>
      <c r="C6" s="33">
        <v>119086</v>
      </c>
      <c r="D6" s="33">
        <v>115491</v>
      </c>
      <c r="E6" s="33">
        <v>154386</v>
      </c>
      <c r="F6" s="32">
        <v>133470</v>
      </c>
      <c r="G6" s="33">
        <v>133470</v>
      </c>
      <c r="H6" s="34">
        <v>133470</v>
      </c>
      <c r="I6" s="33">
        <v>142061</v>
      </c>
      <c r="J6" s="33">
        <v>149111</v>
      </c>
      <c r="K6" s="33">
        <v>157129.31099999999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154</v>
      </c>
      <c r="C7" s="33">
        <v>113535</v>
      </c>
      <c r="D7" s="33">
        <v>129118</v>
      </c>
      <c r="E7" s="33">
        <v>155249</v>
      </c>
      <c r="F7" s="32">
        <v>156102</v>
      </c>
      <c r="G7" s="33">
        <v>156102</v>
      </c>
      <c r="H7" s="34">
        <v>156102</v>
      </c>
      <c r="I7" s="33">
        <v>166192</v>
      </c>
      <c r="J7" s="33">
        <v>174227</v>
      </c>
      <c r="K7" s="33">
        <v>183597.541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155</v>
      </c>
      <c r="C8" s="33">
        <v>1498</v>
      </c>
      <c r="D8" s="33">
        <v>1621</v>
      </c>
      <c r="E8" s="33">
        <v>2231</v>
      </c>
      <c r="F8" s="32">
        <v>3283</v>
      </c>
      <c r="G8" s="33">
        <v>3283</v>
      </c>
      <c r="H8" s="34">
        <v>3283</v>
      </c>
      <c r="I8" s="33">
        <v>3461</v>
      </c>
      <c r="J8" s="33">
        <v>3636</v>
      </c>
      <c r="K8" s="33">
        <v>3831.8529999999996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156</v>
      </c>
      <c r="C9" s="33">
        <v>52491</v>
      </c>
      <c r="D9" s="33">
        <v>96706</v>
      </c>
      <c r="E9" s="33">
        <v>119342</v>
      </c>
      <c r="F9" s="32">
        <v>135291</v>
      </c>
      <c r="G9" s="33">
        <v>135291</v>
      </c>
      <c r="H9" s="34">
        <v>135291</v>
      </c>
      <c r="I9" s="33">
        <v>143390</v>
      </c>
      <c r="J9" s="33">
        <v>150187</v>
      </c>
      <c r="K9" s="33">
        <v>158192.59099999999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1158970</v>
      </c>
      <c r="D19" s="46">
        <f t="shared" ref="D19:K19" si="1">SUM(D4:D18)</f>
        <v>1501624</v>
      </c>
      <c r="E19" s="46">
        <f t="shared" si="1"/>
        <v>1701348</v>
      </c>
      <c r="F19" s="47">
        <f t="shared" si="1"/>
        <v>1682218</v>
      </c>
      <c r="G19" s="46">
        <f t="shared" si="1"/>
        <v>1701612</v>
      </c>
      <c r="H19" s="48">
        <f t="shared" si="1"/>
        <v>1701612</v>
      </c>
      <c r="I19" s="46">
        <f t="shared" si="1"/>
        <v>1799754</v>
      </c>
      <c r="J19" s="46">
        <f t="shared" si="1"/>
        <v>1824651</v>
      </c>
      <c r="K19" s="46">
        <f t="shared" si="1"/>
        <v>1904179.446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</row>
    <row r="4" spans="1:27" s="23" customFormat="1" ht="12.75" customHeight="1" x14ac:dyDescent="0.25">
      <c r="A4" s="18"/>
      <c r="B4" s="19" t="s">
        <v>6</v>
      </c>
      <c r="C4" s="20">
        <f>SUM(C5:C7)</f>
        <v>891522</v>
      </c>
      <c r="D4" s="20">
        <f t="shared" ref="D4:K4" si="0">SUM(D5:D7)</f>
        <v>1129632</v>
      </c>
      <c r="E4" s="20">
        <f t="shared" si="0"/>
        <v>1360440</v>
      </c>
      <c r="F4" s="21">
        <f t="shared" si="0"/>
        <v>1408477</v>
      </c>
      <c r="G4" s="20">
        <f t="shared" si="0"/>
        <v>1406699</v>
      </c>
      <c r="H4" s="22">
        <f t="shared" si="0"/>
        <v>1406699</v>
      </c>
      <c r="I4" s="20">
        <f t="shared" si="0"/>
        <v>1471296</v>
      </c>
      <c r="J4" s="20">
        <f t="shared" si="0"/>
        <v>1503726</v>
      </c>
      <c r="K4" s="20">
        <f t="shared" si="0"/>
        <v>1566245.6839999999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506267</v>
      </c>
      <c r="D5" s="28">
        <v>594076</v>
      </c>
      <c r="E5" s="28">
        <v>633135</v>
      </c>
      <c r="F5" s="27">
        <v>697047</v>
      </c>
      <c r="G5" s="28">
        <v>695269</v>
      </c>
      <c r="H5" s="29">
        <v>695269</v>
      </c>
      <c r="I5" s="28">
        <v>743530</v>
      </c>
      <c r="J5" s="28">
        <v>780394</v>
      </c>
      <c r="K5" s="29">
        <v>822677.9879999999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385212</v>
      </c>
      <c r="D6" s="33">
        <v>535556</v>
      </c>
      <c r="E6" s="33">
        <v>727305</v>
      </c>
      <c r="F6" s="32">
        <v>711430</v>
      </c>
      <c r="G6" s="33">
        <v>711430</v>
      </c>
      <c r="H6" s="34">
        <v>711430</v>
      </c>
      <c r="I6" s="33">
        <v>727766</v>
      </c>
      <c r="J6" s="33">
        <v>723332</v>
      </c>
      <c r="K6" s="34">
        <v>743567.69599999988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43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197296</v>
      </c>
      <c r="D8" s="20">
        <f t="shared" ref="D8:K8" si="1">SUM(D9:D15)</f>
        <v>161852</v>
      </c>
      <c r="E8" s="20">
        <f t="shared" si="1"/>
        <v>157182</v>
      </c>
      <c r="F8" s="21">
        <f t="shared" si="1"/>
        <v>119839</v>
      </c>
      <c r="G8" s="20">
        <f t="shared" si="1"/>
        <v>145011</v>
      </c>
      <c r="H8" s="22">
        <f t="shared" si="1"/>
        <v>145011</v>
      </c>
      <c r="I8" s="20">
        <f t="shared" si="1"/>
        <v>178105</v>
      </c>
      <c r="J8" s="20">
        <f t="shared" si="1"/>
        <v>172772</v>
      </c>
      <c r="K8" s="20">
        <f t="shared" si="1"/>
        <v>181928.65299999999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45</v>
      </c>
      <c r="D9" s="28">
        <v>357</v>
      </c>
      <c r="E9" s="28">
        <v>506</v>
      </c>
      <c r="F9" s="27">
        <v>182</v>
      </c>
      <c r="G9" s="28">
        <v>182</v>
      </c>
      <c r="H9" s="29">
        <v>182</v>
      </c>
      <c r="I9" s="28">
        <v>226</v>
      </c>
      <c r="J9" s="28">
        <v>280</v>
      </c>
      <c r="K9" s="29">
        <v>294.83999999999997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104072</v>
      </c>
      <c r="D10" s="33">
        <v>100761</v>
      </c>
      <c r="E10" s="33">
        <v>65760</v>
      </c>
      <c r="F10" s="32">
        <v>63000</v>
      </c>
      <c r="G10" s="33">
        <v>82394</v>
      </c>
      <c r="H10" s="34">
        <v>82394</v>
      </c>
      <c r="I10" s="33">
        <v>106410</v>
      </c>
      <c r="J10" s="33">
        <v>111093</v>
      </c>
      <c r="K10" s="34">
        <v>116980.666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86370</v>
      </c>
      <c r="D13" s="33">
        <v>47561</v>
      </c>
      <c r="E13" s="33">
        <v>70978</v>
      </c>
      <c r="F13" s="32">
        <v>50792</v>
      </c>
      <c r="G13" s="33">
        <v>54792</v>
      </c>
      <c r="H13" s="34">
        <v>54792</v>
      </c>
      <c r="I13" s="33">
        <v>65252</v>
      </c>
      <c r="J13" s="33">
        <v>55146</v>
      </c>
      <c r="K13" s="34">
        <v>58068.73799999999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4905</v>
      </c>
      <c r="E14" s="33">
        <v>10291</v>
      </c>
      <c r="F14" s="32">
        <v>0</v>
      </c>
      <c r="G14" s="33">
        <v>1000</v>
      </c>
      <c r="H14" s="34">
        <v>1000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6809</v>
      </c>
      <c r="D15" s="36">
        <v>8268</v>
      </c>
      <c r="E15" s="36">
        <v>9647</v>
      </c>
      <c r="F15" s="35">
        <v>5865</v>
      </c>
      <c r="G15" s="36">
        <v>6643</v>
      </c>
      <c r="H15" s="37">
        <v>6643</v>
      </c>
      <c r="I15" s="36">
        <v>6217</v>
      </c>
      <c r="J15" s="36">
        <v>6253</v>
      </c>
      <c r="K15" s="37">
        <v>6584.4089999999997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70152</v>
      </c>
      <c r="D16" s="20">
        <f t="shared" ref="D16:K16" si="2">SUM(D17:D23)</f>
        <v>210140</v>
      </c>
      <c r="E16" s="20">
        <f t="shared" si="2"/>
        <v>183726</v>
      </c>
      <c r="F16" s="21">
        <f t="shared" si="2"/>
        <v>153902</v>
      </c>
      <c r="G16" s="20">
        <f t="shared" si="2"/>
        <v>149902</v>
      </c>
      <c r="H16" s="22">
        <f t="shared" si="2"/>
        <v>149902</v>
      </c>
      <c r="I16" s="20">
        <f t="shared" si="2"/>
        <v>150353</v>
      </c>
      <c r="J16" s="20">
        <f t="shared" si="2"/>
        <v>148153</v>
      </c>
      <c r="K16" s="20">
        <f t="shared" si="2"/>
        <v>156005.109</v>
      </c>
    </row>
    <row r="17" spans="1:11" s="14" customFormat="1" ht="12.75" customHeight="1" x14ac:dyDescent="0.25">
      <c r="A17" s="25"/>
      <c r="B17" s="26" t="s">
        <v>22</v>
      </c>
      <c r="C17" s="27">
        <v>27237</v>
      </c>
      <c r="D17" s="28">
        <v>90175</v>
      </c>
      <c r="E17" s="28">
        <v>133617</v>
      </c>
      <c r="F17" s="27">
        <v>126888</v>
      </c>
      <c r="G17" s="28">
        <v>122888</v>
      </c>
      <c r="H17" s="29">
        <v>122888</v>
      </c>
      <c r="I17" s="28">
        <v>121718</v>
      </c>
      <c r="J17" s="28">
        <v>118425</v>
      </c>
      <c r="K17" s="29">
        <v>124701.52499999999</v>
      </c>
    </row>
    <row r="18" spans="1:11" s="14" customFormat="1" ht="12.75" customHeight="1" x14ac:dyDescent="0.25">
      <c r="A18" s="25"/>
      <c r="B18" s="26" t="s">
        <v>23</v>
      </c>
      <c r="C18" s="32">
        <v>42683</v>
      </c>
      <c r="D18" s="33">
        <v>112368</v>
      </c>
      <c r="E18" s="33">
        <v>40387</v>
      </c>
      <c r="F18" s="32">
        <v>26050</v>
      </c>
      <c r="G18" s="33">
        <v>26050</v>
      </c>
      <c r="H18" s="34">
        <v>26050</v>
      </c>
      <c r="I18" s="33">
        <v>27613</v>
      </c>
      <c r="J18" s="33">
        <v>28663</v>
      </c>
      <c r="K18" s="34">
        <v>30182.138999999996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138</v>
      </c>
      <c r="D21" s="33">
        <v>7354</v>
      </c>
      <c r="E21" s="33">
        <v>9542</v>
      </c>
      <c r="F21" s="32">
        <v>553</v>
      </c>
      <c r="G21" s="33">
        <v>553</v>
      </c>
      <c r="H21" s="34">
        <v>553</v>
      </c>
      <c r="I21" s="33">
        <v>586</v>
      </c>
      <c r="J21" s="33">
        <v>609</v>
      </c>
      <c r="K21" s="34">
        <v>641.27700000000004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94</v>
      </c>
      <c r="D23" s="36">
        <v>243</v>
      </c>
      <c r="E23" s="36">
        <v>180</v>
      </c>
      <c r="F23" s="35">
        <v>411</v>
      </c>
      <c r="G23" s="36">
        <v>411</v>
      </c>
      <c r="H23" s="37">
        <v>411</v>
      </c>
      <c r="I23" s="36">
        <v>436</v>
      </c>
      <c r="J23" s="36">
        <v>456</v>
      </c>
      <c r="K23" s="37">
        <v>480.16799999999995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1158970</v>
      </c>
      <c r="D26" s="46">
        <f t="shared" ref="D26:K26" si="3">+D4+D8+D16+D24</f>
        <v>1501624</v>
      </c>
      <c r="E26" s="46">
        <f t="shared" si="3"/>
        <v>1701348</v>
      </c>
      <c r="F26" s="47">
        <f t="shared" si="3"/>
        <v>1682218</v>
      </c>
      <c r="G26" s="46">
        <f t="shared" si="3"/>
        <v>1701612</v>
      </c>
      <c r="H26" s="48">
        <f t="shared" si="3"/>
        <v>1701612</v>
      </c>
      <c r="I26" s="46">
        <f t="shared" si="3"/>
        <v>1799754</v>
      </c>
      <c r="J26" s="46">
        <f t="shared" si="3"/>
        <v>1824651</v>
      </c>
      <c r="K26" s="46">
        <f t="shared" si="3"/>
        <v>1904179.4459999998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  <c r="Z3" s="54" t="s">
        <v>32</v>
      </c>
    </row>
    <row r="4" spans="1:27" s="14" customFormat="1" ht="12.75" customHeight="1" x14ac:dyDescent="0.25">
      <c r="A4" s="25"/>
      <c r="B4" s="56" t="s">
        <v>157</v>
      </c>
      <c r="C4" s="33">
        <v>9332</v>
      </c>
      <c r="D4" s="33">
        <v>3069</v>
      </c>
      <c r="E4" s="33">
        <v>3311</v>
      </c>
      <c r="F4" s="27">
        <v>5780</v>
      </c>
      <c r="G4" s="28">
        <v>6151</v>
      </c>
      <c r="H4" s="29">
        <v>6151</v>
      </c>
      <c r="I4" s="33">
        <v>6140</v>
      </c>
      <c r="J4" s="33">
        <v>6466</v>
      </c>
      <c r="K4" s="33">
        <v>6811.32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48279</v>
      </c>
      <c r="D5" s="33">
        <v>29682</v>
      </c>
      <c r="E5" s="33">
        <v>28659</v>
      </c>
      <c r="F5" s="32">
        <v>32234</v>
      </c>
      <c r="G5" s="33">
        <v>26999</v>
      </c>
      <c r="H5" s="34">
        <v>26999</v>
      </c>
      <c r="I5" s="33">
        <v>34322</v>
      </c>
      <c r="J5" s="33">
        <v>35997</v>
      </c>
      <c r="K5" s="33">
        <v>37933.318999999996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159</v>
      </c>
      <c r="C6" s="33">
        <v>14410</v>
      </c>
      <c r="D6" s="33">
        <v>27820</v>
      </c>
      <c r="E6" s="33">
        <v>47625</v>
      </c>
      <c r="F6" s="32">
        <v>43475</v>
      </c>
      <c r="G6" s="33">
        <v>44064</v>
      </c>
      <c r="H6" s="34">
        <v>44064</v>
      </c>
      <c r="I6" s="33">
        <v>46296</v>
      </c>
      <c r="J6" s="33">
        <v>48622</v>
      </c>
      <c r="K6" s="33">
        <v>51243.069999999992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160</v>
      </c>
      <c r="C7" s="33">
        <v>123836</v>
      </c>
      <c r="D7" s="33">
        <v>127838</v>
      </c>
      <c r="E7" s="33">
        <v>147535</v>
      </c>
      <c r="F7" s="32">
        <v>134097</v>
      </c>
      <c r="G7" s="33">
        <v>133697</v>
      </c>
      <c r="H7" s="34">
        <v>133697</v>
      </c>
      <c r="I7" s="33">
        <v>160642</v>
      </c>
      <c r="J7" s="33">
        <v>148213</v>
      </c>
      <c r="K7" s="33">
        <v>156082.71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161</v>
      </c>
      <c r="C8" s="33">
        <v>7237</v>
      </c>
      <c r="D8" s="33">
        <v>32887</v>
      </c>
      <c r="E8" s="33">
        <v>31354</v>
      </c>
      <c r="F8" s="32">
        <v>25987</v>
      </c>
      <c r="G8" s="33">
        <v>30662</v>
      </c>
      <c r="H8" s="34">
        <v>30662</v>
      </c>
      <c r="I8" s="33">
        <v>27683</v>
      </c>
      <c r="J8" s="33">
        <v>29082</v>
      </c>
      <c r="K8" s="33">
        <v>30651.089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203094</v>
      </c>
      <c r="D19" s="46">
        <f t="shared" ref="D19:K19" si="1">SUM(D4:D18)</f>
        <v>221296</v>
      </c>
      <c r="E19" s="46">
        <f t="shared" si="1"/>
        <v>258484</v>
      </c>
      <c r="F19" s="47">
        <f t="shared" si="1"/>
        <v>241573</v>
      </c>
      <c r="G19" s="46">
        <f t="shared" si="1"/>
        <v>241573</v>
      </c>
      <c r="H19" s="48">
        <f t="shared" si="1"/>
        <v>241573</v>
      </c>
      <c r="I19" s="46">
        <f t="shared" si="1"/>
        <v>275083</v>
      </c>
      <c r="J19" s="46">
        <f t="shared" si="1"/>
        <v>268380</v>
      </c>
      <c r="K19" s="46">
        <f t="shared" si="1"/>
        <v>282721.50799999997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137</v>
      </c>
      <c r="D3" s="17" t="s">
        <v>138</v>
      </c>
      <c r="E3" s="17" t="s">
        <v>139</v>
      </c>
      <c r="F3" s="173" t="s">
        <v>140</v>
      </c>
      <c r="G3" s="174"/>
      <c r="H3" s="175"/>
      <c r="I3" s="17" t="s">
        <v>142</v>
      </c>
      <c r="J3" s="17" t="s">
        <v>141</v>
      </c>
      <c r="K3" s="17" t="s">
        <v>143</v>
      </c>
    </row>
    <row r="4" spans="1:27" s="23" customFormat="1" ht="12.75" customHeight="1" x14ac:dyDescent="0.25">
      <c r="A4" s="18"/>
      <c r="B4" s="19" t="s">
        <v>6</v>
      </c>
      <c r="C4" s="20">
        <f>SUM(C5:C7)</f>
        <v>193360</v>
      </c>
      <c r="D4" s="20">
        <f t="shared" ref="D4:K4" si="0">SUM(D5:D7)</f>
        <v>218993</v>
      </c>
      <c r="E4" s="20">
        <f t="shared" si="0"/>
        <v>245093</v>
      </c>
      <c r="F4" s="21">
        <f t="shared" si="0"/>
        <v>238243</v>
      </c>
      <c r="G4" s="20">
        <f t="shared" si="0"/>
        <v>238212</v>
      </c>
      <c r="H4" s="22">
        <f t="shared" si="0"/>
        <v>238212</v>
      </c>
      <c r="I4" s="20">
        <f t="shared" si="0"/>
        <v>271637</v>
      </c>
      <c r="J4" s="20">
        <f t="shared" si="0"/>
        <v>264402</v>
      </c>
      <c r="K4" s="20">
        <f t="shared" si="0"/>
        <v>278585.67399999994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64448</v>
      </c>
      <c r="D5" s="28">
        <v>71641</v>
      </c>
      <c r="E5" s="28">
        <v>83510</v>
      </c>
      <c r="F5" s="27">
        <v>89849</v>
      </c>
      <c r="G5" s="28">
        <v>88047</v>
      </c>
      <c r="H5" s="29">
        <v>88047</v>
      </c>
      <c r="I5" s="28">
        <v>95832</v>
      </c>
      <c r="J5" s="28">
        <v>100783</v>
      </c>
      <c r="K5" s="29">
        <v>106294.867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128912</v>
      </c>
      <c r="D6" s="33">
        <v>147352</v>
      </c>
      <c r="E6" s="33">
        <v>161583</v>
      </c>
      <c r="F6" s="32">
        <v>148394</v>
      </c>
      <c r="G6" s="33">
        <v>150165</v>
      </c>
      <c r="H6" s="34">
        <v>150165</v>
      </c>
      <c r="I6" s="33">
        <v>175805</v>
      </c>
      <c r="J6" s="33">
        <v>163619</v>
      </c>
      <c r="K6" s="34">
        <v>172290.80699999994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6973</v>
      </c>
      <c r="D8" s="20">
        <f t="shared" ref="D8:K8" si="1">SUM(D9:D15)</f>
        <v>1368</v>
      </c>
      <c r="E8" s="20">
        <f t="shared" si="1"/>
        <v>937</v>
      </c>
      <c r="F8" s="21">
        <f t="shared" si="1"/>
        <v>1400</v>
      </c>
      <c r="G8" s="20">
        <f t="shared" si="1"/>
        <v>1431</v>
      </c>
      <c r="H8" s="22">
        <f t="shared" si="1"/>
        <v>1431</v>
      </c>
      <c r="I8" s="20">
        <f t="shared" si="1"/>
        <v>1400</v>
      </c>
      <c r="J8" s="20">
        <f t="shared" si="1"/>
        <v>1400</v>
      </c>
      <c r="K8" s="20">
        <f t="shared" si="1"/>
        <v>1421.2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6960</v>
      </c>
      <c r="D9" s="28">
        <v>900</v>
      </c>
      <c r="E9" s="28">
        <v>17</v>
      </c>
      <c r="F9" s="27">
        <v>1000</v>
      </c>
      <c r="G9" s="28">
        <v>1000</v>
      </c>
      <c r="H9" s="29">
        <v>1000</v>
      </c>
      <c r="I9" s="28">
        <v>1000</v>
      </c>
      <c r="J9" s="28">
        <v>1000</v>
      </c>
      <c r="K9" s="29">
        <v>1000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400</v>
      </c>
      <c r="E14" s="33">
        <v>400</v>
      </c>
      <c r="F14" s="32">
        <v>400</v>
      </c>
      <c r="G14" s="33">
        <v>400</v>
      </c>
      <c r="H14" s="34">
        <v>400</v>
      </c>
      <c r="I14" s="33">
        <v>400</v>
      </c>
      <c r="J14" s="33">
        <v>400</v>
      </c>
      <c r="K14" s="34">
        <v>421.2</v>
      </c>
    </row>
    <row r="15" spans="1:27" s="14" customFormat="1" ht="12.75" customHeight="1" x14ac:dyDescent="0.25">
      <c r="A15" s="25"/>
      <c r="B15" s="26" t="s">
        <v>20</v>
      </c>
      <c r="C15" s="35">
        <v>13</v>
      </c>
      <c r="D15" s="36">
        <v>68</v>
      </c>
      <c r="E15" s="36">
        <v>520</v>
      </c>
      <c r="F15" s="35">
        <v>0</v>
      </c>
      <c r="G15" s="36">
        <v>31</v>
      </c>
      <c r="H15" s="37">
        <v>31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2761</v>
      </c>
      <c r="D16" s="20">
        <f t="shared" ref="D16:K16" si="2">SUM(D17:D23)</f>
        <v>935</v>
      </c>
      <c r="E16" s="20">
        <f t="shared" si="2"/>
        <v>12454</v>
      </c>
      <c r="F16" s="21">
        <f t="shared" si="2"/>
        <v>1930</v>
      </c>
      <c r="G16" s="20">
        <f t="shared" si="2"/>
        <v>1930</v>
      </c>
      <c r="H16" s="22">
        <f t="shared" si="2"/>
        <v>1930</v>
      </c>
      <c r="I16" s="20">
        <f t="shared" si="2"/>
        <v>2046</v>
      </c>
      <c r="J16" s="20">
        <f t="shared" si="2"/>
        <v>2578</v>
      </c>
      <c r="K16" s="20">
        <f t="shared" si="2"/>
        <v>2714.6339999999996</v>
      </c>
    </row>
    <row r="17" spans="1:11" s="14" customFormat="1" ht="12.75" customHeight="1" x14ac:dyDescent="0.25">
      <c r="A17" s="25"/>
      <c r="B17" s="26" t="s">
        <v>22</v>
      </c>
      <c r="C17" s="27">
        <v>271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2343</v>
      </c>
      <c r="D18" s="33">
        <v>935</v>
      </c>
      <c r="E18" s="33">
        <v>12431</v>
      </c>
      <c r="F18" s="32">
        <v>1930</v>
      </c>
      <c r="G18" s="33">
        <v>1930</v>
      </c>
      <c r="H18" s="34">
        <v>1930</v>
      </c>
      <c r="I18" s="33">
        <v>2046</v>
      </c>
      <c r="J18" s="33">
        <v>2578</v>
      </c>
      <c r="K18" s="34">
        <v>2714.6339999999996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147</v>
      </c>
      <c r="D23" s="36">
        <v>0</v>
      </c>
      <c r="E23" s="36">
        <v>23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203094</v>
      </c>
      <c r="D26" s="46">
        <f t="shared" ref="D26:K26" si="3">+D4+D8+D16+D24</f>
        <v>221296</v>
      </c>
      <c r="E26" s="46">
        <f t="shared" si="3"/>
        <v>258484</v>
      </c>
      <c r="F26" s="47">
        <f t="shared" si="3"/>
        <v>241573</v>
      </c>
      <c r="G26" s="46">
        <f t="shared" si="3"/>
        <v>241573</v>
      </c>
      <c r="H26" s="48">
        <f t="shared" si="3"/>
        <v>241573</v>
      </c>
      <c r="I26" s="46">
        <f t="shared" si="3"/>
        <v>275083</v>
      </c>
      <c r="J26" s="46">
        <f t="shared" si="3"/>
        <v>268380</v>
      </c>
      <c r="K26" s="46">
        <f t="shared" si="3"/>
        <v>282721.50799999997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2014-05-29T13:14:22Z</dcterms:created>
  <dcterms:modified xsi:type="dcterms:W3CDTF">2014-05-30T09:21:04Z</dcterms:modified>
</cp:coreProperties>
</file>